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05" yWindow="-30" windowWidth="9660" windowHeight="12930" tabRatio="831" activeTab="5"/>
  </bookViews>
  <sheets>
    <sheet name="REKAP." sheetId="12" r:id="rId1"/>
    <sheet name="VODOVOD" sheetId="1" r:id="rId2"/>
    <sheet name="OGREVANJE" sheetId="3" r:id="rId3"/>
    <sheet name="HLAJENJE" sheetId="51" r:id="rId4"/>
    <sheet name="PREZRACEVANJE" sheetId="43" r:id="rId5"/>
    <sheet name="PLIN" sheetId="42" r:id="rId6"/>
  </sheets>
  <definedNames>
    <definedName name="_xlnm.Print_Area" localSheetId="3">HLAJENJE!$A$1:$F$87</definedName>
    <definedName name="_xlnm.Print_Area" localSheetId="2">OGREVANJE!$A$1:$F$150</definedName>
    <definedName name="_xlnm.Print_Area" localSheetId="5">PLIN!$A$1:$F$28</definedName>
    <definedName name="_xlnm.Print_Area" localSheetId="4">PREZRACEVANJE!$A$1:$F$99</definedName>
    <definedName name="_xlnm.Print_Area" localSheetId="0">REKAP.!$A$1:$C$21</definedName>
    <definedName name="_xlnm.Print_Area" localSheetId="1">VODOVOD!$A$1:$F$115</definedName>
    <definedName name="_xlnm.Print_Titles" localSheetId="3">HLAJENJE!$3:$4</definedName>
    <definedName name="_xlnm.Print_Titles" localSheetId="2">OGREVANJE!$3:$4</definedName>
    <definedName name="_xlnm.Print_Titles" localSheetId="5">PLIN!$3:$4</definedName>
    <definedName name="_xlnm.Print_Titles" localSheetId="4">PREZRACEVANJE!$3:$4</definedName>
    <definedName name="_xlnm.Print_Titles" localSheetId="1">VODOVOD!$3:$4</definedName>
  </definedNames>
  <calcPr calcId="125725"/>
</workbook>
</file>

<file path=xl/calcChain.xml><?xml version="1.0" encoding="utf-8"?>
<calcChain xmlns="http://schemas.openxmlformats.org/spreadsheetml/2006/main">
  <c r="F62" i="51"/>
  <c r="F61"/>
  <c r="F66"/>
  <c r="F117" i="3" l="1"/>
  <c r="F76" i="43" l="1"/>
  <c r="F63"/>
  <c r="F53"/>
  <c r="F40" l="1"/>
  <c r="F11" i="42" l="1"/>
  <c r="F8"/>
  <c r="F7"/>
  <c r="F81" i="43" l="1"/>
  <c r="F80"/>
  <c r="F114" i="3"/>
  <c r="F25" i="43"/>
  <c r="F74" i="51"/>
  <c r="F58"/>
  <c r="F57"/>
  <c r="F56"/>
  <c r="F55"/>
  <c r="F54"/>
  <c r="F67" i="3" l="1"/>
  <c r="F33" i="51"/>
  <c r="F28"/>
  <c r="A20"/>
  <c r="F23"/>
  <c r="F18"/>
  <c r="F62" i="3"/>
  <c r="F53"/>
  <c r="F45"/>
  <c r="F38"/>
  <c r="A21" l="1"/>
  <c r="F91"/>
  <c r="A40" l="1"/>
  <c r="F19"/>
  <c r="F18"/>
  <c r="F17"/>
  <c r="F12"/>
  <c r="F16"/>
  <c r="F15"/>
  <c r="F14"/>
  <c r="F13"/>
  <c r="F11"/>
  <c r="F10"/>
  <c r="F9"/>
  <c r="F8"/>
  <c r="F7"/>
  <c r="F98" i="1"/>
  <c r="F59"/>
  <c r="F56"/>
  <c r="A47" i="3" l="1"/>
  <c r="F9" i="1"/>
  <c r="A55" i="3" l="1"/>
  <c r="A64" s="1"/>
  <c r="F137"/>
  <c r="F64" i="43"/>
  <c r="F81" i="3"/>
  <c r="F93" i="1"/>
  <c r="F87" i="3"/>
  <c r="F86"/>
  <c r="F85"/>
  <c r="F84"/>
  <c r="F83"/>
  <c r="F82"/>
  <c r="F100" i="1"/>
  <c r="F121" i="3"/>
  <c r="F70" i="51"/>
  <c r="A5" i="43"/>
  <c r="A25" i="51"/>
  <c r="F30" i="43"/>
  <c r="F33"/>
  <c r="F39"/>
  <c r="F41"/>
  <c r="F42"/>
  <c r="F43"/>
  <c r="F44"/>
  <c r="F45"/>
  <c r="F54"/>
  <c r="F55"/>
  <c r="F68"/>
  <c r="F72"/>
  <c r="F84"/>
  <c r="F85"/>
  <c r="F88"/>
  <c r="F90"/>
  <c r="B15" i="12"/>
  <c r="F36" i="51"/>
  <c r="F37"/>
  <c r="F38"/>
  <c r="F42"/>
  <c r="F43"/>
  <c r="F46"/>
  <c r="F47"/>
  <c r="F48"/>
  <c r="F49"/>
  <c r="F50"/>
  <c r="F64"/>
  <c r="F72"/>
  <c r="F76"/>
  <c r="F78"/>
  <c r="B13" i="12"/>
  <c r="A5" i="42"/>
  <c r="A8" i="1"/>
  <c r="B86" i="51"/>
  <c r="B17" i="12"/>
  <c r="B11"/>
  <c r="B9"/>
  <c r="F110" i="3"/>
  <c r="F41" i="1"/>
  <c r="B98" i="43"/>
  <c r="B27" i="42"/>
  <c r="F19"/>
  <c r="F17"/>
  <c r="F15"/>
  <c r="F13"/>
  <c r="B149" i="3"/>
  <c r="F141"/>
  <c r="F139"/>
  <c r="F135"/>
  <c r="F133"/>
  <c r="F131"/>
  <c r="F129"/>
  <c r="F127"/>
  <c r="F125"/>
  <c r="F123"/>
  <c r="F112"/>
  <c r="F107"/>
  <c r="F77"/>
  <c r="F76"/>
  <c r="F75"/>
  <c r="F74"/>
  <c r="F73"/>
  <c r="F72"/>
  <c r="F71"/>
  <c r="F105"/>
  <c r="F102"/>
  <c r="F98"/>
  <c r="F97"/>
  <c r="F94"/>
  <c r="F90"/>
  <c r="B114" i="1"/>
  <c r="F106"/>
  <c r="F104"/>
  <c r="F102"/>
  <c r="F96"/>
  <c r="F90"/>
  <c r="F89"/>
  <c r="F88"/>
  <c r="F87"/>
  <c r="F86"/>
  <c r="F83"/>
  <c r="F78"/>
  <c r="F74"/>
  <c r="F71"/>
  <c r="F70"/>
  <c r="F66"/>
  <c r="F65"/>
  <c r="F64"/>
  <c r="F63"/>
  <c r="F53"/>
  <c r="F50"/>
  <c r="F47"/>
  <c r="F44"/>
  <c r="F38"/>
  <c r="F35"/>
  <c r="F32"/>
  <c r="F29"/>
  <c r="F26"/>
  <c r="F23"/>
  <c r="F20"/>
  <c r="F17"/>
  <c r="F15"/>
  <c r="F12"/>
  <c r="F6"/>
  <c r="A69" i="3" l="1"/>
  <c r="F36" i="43"/>
  <c r="F94" s="1"/>
  <c r="A30" i="51"/>
  <c r="F82"/>
  <c r="F143" i="3"/>
  <c r="A11" i="1"/>
  <c r="F84" i="51"/>
  <c r="F80"/>
  <c r="F23" i="42"/>
  <c r="F21"/>
  <c r="F112" i="1"/>
  <c r="F110"/>
  <c r="F108"/>
  <c r="F147" i="3"/>
  <c r="F145"/>
  <c r="F114" i="1" l="1"/>
  <c r="C9" i="12" s="1"/>
  <c r="F92" i="43"/>
  <c r="F96" s="1"/>
  <c r="F98" s="1"/>
  <c r="C15" i="12" s="1"/>
  <c r="F86" i="51"/>
  <c r="C13" i="12" s="1"/>
  <c r="F149" i="3"/>
  <c r="C11" i="12" s="1"/>
  <c r="F25" i="42"/>
  <c r="F27" s="1"/>
  <c r="C17" i="12" s="1"/>
  <c r="C20" l="1"/>
  <c r="C31" s="1"/>
  <c r="A14" i="1" l="1"/>
  <c r="A10" i="42" l="1"/>
  <c r="A17" i="1"/>
  <c r="A19" s="1"/>
  <c r="A22" l="1"/>
  <c r="A35" i="51" l="1"/>
  <c r="A25" i="1"/>
  <c r="A40" i="51" l="1"/>
  <c r="A45" s="1"/>
  <c r="A28" i="1"/>
  <c r="A31" l="1"/>
  <c r="A34" s="1"/>
  <c r="A37" s="1"/>
  <c r="A40" s="1"/>
  <c r="A43" s="1"/>
  <c r="A46" s="1"/>
  <c r="A49" s="1"/>
  <c r="A52" s="1"/>
  <c r="A55" s="1"/>
  <c r="A58" s="1"/>
  <c r="A61" s="1"/>
  <c r="A68" s="1"/>
  <c r="A73" s="1"/>
  <c r="A76" s="1"/>
  <c r="A27" i="43"/>
  <c r="A52" i="51"/>
  <c r="A60" l="1"/>
  <c r="A13" i="42"/>
  <c r="A15" s="1"/>
  <c r="A17" s="1"/>
  <c r="A19" s="1"/>
  <c r="A21" s="1"/>
  <c r="A23" s="1"/>
  <c r="A25" s="1"/>
  <c r="A32" i="43"/>
  <c r="A35" s="1"/>
  <c r="A38" s="1"/>
  <c r="A47" s="1"/>
  <c r="A57" s="1"/>
  <c r="A66" s="1"/>
  <c r="A70" s="1"/>
  <c r="A74" s="1"/>
  <c r="A78" s="1"/>
  <c r="A83" s="1"/>
  <c r="A64" i="51" l="1"/>
  <c r="A87" i="43"/>
  <c r="A66" i="51" l="1"/>
  <c r="A68" s="1"/>
  <c r="A72" s="1"/>
  <c r="A74" s="1"/>
  <c r="A76" s="1"/>
  <c r="A78" s="1"/>
  <c r="A80" s="1"/>
  <c r="A82" s="1"/>
  <c r="A84" s="1"/>
  <c r="A90" i="43"/>
  <c r="A92" l="1"/>
  <c r="A94" s="1"/>
  <c r="A96" s="1"/>
  <c r="A79" i="3"/>
  <c r="A89" l="1"/>
  <c r="A93" l="1"/>
  <c r="A96" s="1"/>
  <c r="A100" s="1"/>
  <c r="A104" s="1"/>
  <c r="A107" s="1"/>
  <c r="A109" s="1"/>
  <c r="A112" s="1"/>
  <c r="A114" s="1"/>
  <c r="A116" s="1"/>
  <c r="A119" s="1"/>
  <c r="A80" i="1"/>
  <c r="A85" l="1"/>
  <c r="A92" s="1"/>
  <c r="A95" s="1"/>
  <c r="A98" s="1"/>
  <c r="A123" i="3" l="1"/>
  <c r="A125" s="1"/>
  <c r="A127" s="1"/>
  <c r="A129" s="1"/>
  <c r="A131" s="1"/>
  <c r="A133" s="1"/>
  <c r="A135" s="1"/>
  <c r="A137" s="1"/>
  <c r="A139" s="1"/>
  <c r="A100" i="1"/>
  <c r="A141" i="3" l="1"/>
  <c r="A102" i="1"/>
  <c r="A104" s="1"/>
  <c r="A106" s="1"/>
  <c r="A108" s="1"/>
  <c r="A110" s="1"/>
  <c r="A112" s="1"/>
  <c r="A143" i="3" l="1"/>
  <c r="A145" s="1"/>
  <c r="A147" s="1"/>
</calcChain>
</file>

<file path=xl/sharedStrings.xml><?xml version="1.0" encoding="utf-8"?>
<sst xmlns="http://schemas.openxmlformats.org/spreadsheetml/2006/main" count="571" uniqueCount="316">
  <si>
    <t>ekološki znak "modri angel" z nizkimi emisijami dimnih plinov; tiho delovanje;</t>
  </si>
  <si>
    <t>SKUPAJ:</t>
  </si>
  <si>
    <r>
      <t>Regulacijski ventil za omejevanje temperature:</t>
    </r>
    <r>
      <rPr>
        <sz val="10"/>
        <rFont val="Arial"/>
        <family val="2"/>
        <charset val="238"/>
      </rPr>
      <t xml:space="preserve">
Dobava in montaža ravnega regulacijskega ventila za omejevanje temperature povratnega voda, skupaj s termostatsko glavo in tesnilnim materialom</t>
    </r>
  </si>
  <si>
    <t>5.4</t>
  </si>
  <si>
    <t xml:space="preserve">  DN 40</t>
  </si>
  <si>
    <t xml:space="preserve">  DN 50</t>
  </si>
  <si>
    <t xml:space="preserve">  DN 100</t>
  </si>
  <si>
    <t xml:space="preserve"> </t>
  </si>
  <si>
    <t>EM</t>
  </si>
  <si>
    <t>m</t>
  </si>
  <si>
    <t>Opis</t>
  </si>
  <si>
    <t>Količina</t>
  </si>
  <si>
    <r>
      <t>Stenska armatura:</t>
    </r>
    <r>
      <rPr>
        <sz val="10"/>
        <rFont val="Arial"/>
        <family val="2"/>
        <charset val="238"/>
      </rPr>
      <t xml:space="preserve">
Dobava in montaža medeninaste kromane stenske  armature z nastavkom za gibljivo cev Ø14,4 mm in s podometnim ventilom DN 15 s kapo, ter kompleta s pritrdilnim in tesnilnim materialom</t>
    </r>
  </si>
  <si>
    <r>
      <t>Pripravljalna in zaključna dela:</t>
    </r>
    <r>
      <rPr>
        <sz val="10"/>
        <rFont val="Arial"/>
        <family val="2"/>
        <charset val="238"/>
      </rPr>
      <t xml:space="preserve">
Pripravljalna dela, zarisovanje tras, poskusno obratovanje, regulacija armatur in zaključna dela</t>
    </r>
  </si>
  <si>
    <r>
      <t>Demontaža in ponovna montaža:</t>
    </r>
    <r>
      <rPr>
        <sz val="10"/>
        <rFont val="Arial"/>
        <family val="2"/>
        <charset val="238"/>
      </rPr>
      <t xml:space="preserve">
Demontaža, zaščita in namestitev v začasnem skladišču ter ponovna montaža radiatorjev</t>
    </r>
  </si>
  <si>
    <r>
      <t>Krogelni ventil - navojni:</t>
    </r>
    <r>
      <rPr>
        <sz val="10"/>
        <rFont val="Arial"/>
        <family val="2"/>
        <charset val="238"/>
      </rPr>
      <t xml:space="preserve">
Dobava in montaža medeninastega krogelnega ventila navojne izvedbe, s tesnilnim materialom;  110 </t>
    </r>
    <r>
      <rPr>
        <sz val="10"/>
        <rFont val="Arial"/>
        <family val="2"/>
        <charset val="238"/>
      </rPr>
      <t>°</t>
    </r>
    <r>
      <rPr>
        <sz val="10"/>
        <rFont val="Arial"/>
        <family val="2"/>
        <charset val="238"/>
      </rPr>
      <t>C; PN 6</t>
    </r>
  </si>
  <si>
    <r>
      <t>Strešni deflektor:</t>
    </r>
    <r>
      <rPr>
        <sz val="10"/>
        <rFont val="Arial"/>
        <family val="2"/>
        <charset val="238"/>
      </rPr>
      <t xml:space="preserve">
Dobava in montaža strešnega deflektorja iz jeklene pocinkane pločevine, z odtočno pocinkano cevjo DN 15</t>
    </r>
  </si>
  <si>
    <r>
      <t>Kanalski ventilator:</t>
    </r>
    <r>
      <rPr>
        <sz val="10"/>
        <rFont val="Arial"/>
        <family val="2"/>
        <charset val="238"/>
      </rPr>
      <t xml:space="preserve">
Dobava in montaža kanalskega ventilatorja s pritrdilnim in montažnim materialom;</t>
    </r>
  </si>
  <si>
    <t>Ustreza: Promat, Promafoam C ali enakovredno</t>
  </si>
  <si>
    <t>Ustreza: Dolomite Atlantis J2064 ali enakovredno</t>
  </si>
  <si>
    <r>
      <t>Regulator vrtljajev ventilatorja:</t>
    </r>
    <r>
      <rPr>
        <sz val="10"/>
        <rFont val="Arial"/>
        <family val="2"/>
        <charset val="238"/>
      </rPr>
      <t xml:space="preserve">
Dobava in montaža petstopenjskega regulatorja vrtljajev;</t>
    </r>
  </si>
  <si>
    <t xml:space="preserve">  DN 315</t>
  </si>
  <si>
    <t xml:space="preserve">  Ø102 mm</t>
  </si>
  <si>
    <t xml:space="preserve">  Ø127 mm</t>
  </si>
  <si>
    <r>
      <t>Napisne ploščice in oznake:</t>
    </r>
    <r>
      <rPr>
        <sz val="10"/>
        <rFont val="Arial"/>
        <family val="2"/>
        <charset val="238"/>
      </rPr>
      <t xml:space="preserve">
Izdelava in montaža označevalnih okvirjev z jeklenim zateznim pasom za montažo na izolacijo cevi ali direktno na cev (barva tablice določena na podlagi vrste medija); oznaka smeri pretoka s puščicami v barvi ustrezni mediju; oznake naprav</t>
    </r>
  </si>
  <si>
    <t>- pralni sintetični filter,</t>
  </si>
  <si>
    <r>
      <t>Manipulativni stroški:</t>
    </r>
    <r>
      <rPr>
        <sz val="10"/>
        <rFont val="Arial"/>
        <family val="2"/>
        <charset val="238"/>
      </rPr>
      <t xml:space="preserve">
Stroški transporta, ostali manipulativni stroški in stroški zavarovanja</t>
    </r>
  </si>
  <si>
    <t>- lamelni toplotni izmenjevalec za:</t>
  </si>
  <si>
    <r>
      <t>Koš za odpadke:</t>
    </r>
    <r>
      <rPr>
        <sz val="10"/>
        <rFont val="Arial"/>
        <family val="2"/>
        <charset val="238"/>
      </rPr>
      <t xml:space="preserve">
Dobava odprtega koša za odpadke s pokrovom prostornine 50 l</t>
    </r>
  </si>
  <si>
    <t>%</t>
  </si>
  <si>
    <t xml:space="preserve">  DN 50 (d 63 x 4,0 mm)</t>
  </si>
  <si>
    <r>
      <t>Priključitev na obstoječo inštalacijo:</t>
    </r>
    <r>
      <rPr>
        <sz val="10"/>
        <rFont val="Arial"/>
        <family val="2"/>
        <charset val="238"/>
      </rPr>
      <t xml:space="preserve">
Izdelava priključka na obstoječi inštalaciji dovoda in povratka vključno z vsem potrebnim materialom;</t>
    </r>
  </si>
  <si>
    <t>- krmilna omarica,</t>
  </si>
  <si>
    <t>- temperaturno tipalo vtočnega zraka,</t>
  </si>
  <si>
    <t>- temperaturno tipalo odtočnega zraka,</t>
  </si>
  <si>
    <t>- temperaturno tipalo svežega zraka,</t>
  </si>
  <si>
    <t>- 2 kpl. - žaluzija z el. motornim pogonom,</t>
  </si>
  <si>
    <r>
      <t>Milnik za tekoče milo:</t>
    </r>
    <r>
      <rPr>
        <sz val="10"/>
        <rFont val="Arial"/>
        <family val="2"/>
        <charset val="238"/>
      </rPr>
      <t xml:space="preserve">
Dobava in montaža milnika iz ABS plastike za tekoče milo s pritrdilnim materialom</t>
    </r>
  </si>
  <si>
    <r>
      <t>Podajalnik toaletnega papirja v roli:</t>
    </r>
    <r>
      <rPr>
        <sz val="10"/>
        <rFont val="Arial"/>
        <family val="2"/>
        <charset val="238"/>
      </rPr>
      <t xml:space="preserve">
Dobava in montaža podajalnika za toaletni papir iz ABS plastike, s pritrdilnim materialom</t>
    </r>
  </si>
  <si>
    <r>
      <t>Podajalnik za brisače zloženke:</t>
    </r>
    <r>
      <rPr>
        <sz val="10"/>
        <rFont val="Arial"/>
        <family val="2"/>
        <charset val="238"/>
      </rPr>
      <t xml:space="preserve">
Dobava in montaža podajalnika za papirnate brisače zloženke iz ABS plastike, s pritrdilnim materialom</t>
    </r>
  </si>
  <si>
    <r>
      <t>WC metlica:</t>
    </r>
    <r>
      <rPr>
        <sz val="10"/>
        <rFont val="Arial"/>
        <family val="2"/>
        <charset val="238"/>
      </rPr>
      <t xml:space="preserve">
Dobava in montaža straniščne metlice s posodo iz bele plastike in s pritrdilnim materialom</t>
    </r>
  </si>
  <si>
    <t>I.</t>
  </si>
  <si>
    <t>II.</t>
  </si>
  <si>
    <t xml:space="preserve">  DN 160</t>
  </si>
  <si>
    <t xml:space="preserve">  100</t>
  </si>
  <si>
    <t>- montažni in pritrdilni material,</t>
  </si>
  <si>
    <r>
      <t xml:space="preserve">Nepredvidena dela
</t>
    </r>
    <r>
      <rPr>
        <sz val="10"/>
        <rFont val="Arial"/>
        <family val="2"/>
        <charset val="238"/>
      </rPr>
      <t>Od nadzora odobrena nepredvidena dela</t>
    </r>
  </si>
  <si>
    <t>Prezračevanje</t>
  </si>
  <si>
    <r>
      <t>Spiranje in dezinfekcija:</t>
    </r>
    <r>
      <rPr>
        <sz val="10"/>
        <rFont val="Arial"/>
        <family val="2"/>
        <charset val="238"/>
      </rPr>
      <t xml:space="preserve">
Spiranje, razmaščevanje in dezinfekcija razvoda pitne vode, izdaja potrdila</t>
    </r>
  </si>
  <si>
    <t>Ustreza: Vogel &amp; Noot T6 ali enakovredno</t>
  </si>
  <si>
    <r>
      <t>Priključitev na obstoječo inštalacijo:</t>
    </r>
    <r>
      <rPr>
        <sz val="10"/>
        <rFont val="Arial"/>
        <family val="2"/>
        <charset val="238"/>
      </rPr>
      <t xml:space="preserve">
Izdelava priključka na obstoječi inštalaciji dovoda in povratka vključno z vsem potrebnim materialom</t>
    </r>
  </si>
  <si>
    <t>Vodovod in vertikalna kanalizacija</t>
  </si>
  <si>
    <t xml:space="preserve">  125</t>
  </si>
  <si>
    <t xml:space="preserve">  22 x 1,0 mm</t>
  </si>
  <si>
    <t>Ustreza: Viega, tip Profipress G ali enakovredno</t>
  </si>
  <si>
    <t>- pločevinka prostornine 700 ml</t>
  </si>
  <si>
    <r>
      <t>Pripravljalna in zaključna dela:</t>
    </r>
    <r>
      <rPr>
        <sz val="10"/>
        <rFont val="Arial"/>
        <family val="2"/>
        <charset val="238"/>
      </rPr>
      <t xml:space="preserve">
Pripravljalna dela, zarisovanje tras, poskusno obratovanje in zaključna dela</t>
    </r>
  </si>
  <si>
    <t>- lovilna ponev za kondenzat,</t>
  </si>
  <si>
    <t xml:space="preserve">  19 x 22 mm</t>
  </si>
  <si>
    <t xml:space="preserve">  19 x 28 mm</t>
  </si>
  <si>
    <t xml:space="preserve">  19 x 35 mm</t>
  </si>
  <si>
    <t xml:space="preserve">  19 x 42 mm</t>
  </si>
  <si>
    <r>
      <t xml:space="preserve">z normnim izkoristkom do 110 % pri 50/30 </t>
    </r>
    <r>
      <rPr>
        <sz val="10"/>
        <rFont val="Arial"/>
        <family val="2"/>
        <charset val="238"/>
      </rPr>
      <t>°</t>
    </r>
    <r>
      <rPr>
        <sz val="10"/>
        <rFont val="Arial"/>
        <family val="2"/>
        <charset val="238"/>
      </rPr>
      <t xml:space="preserve">C;                                                           </t>
    </r>
  </si>
  <si>
    <t>Ustreza: Viega Prestabo ali enakovredno</t>
  </si>
  <si>
    <t>Ustreza: Danfoss, AB-QM ali enakovredno</t>
  </si>
  <si>
    <t>Vrednost (EUR)</t>
  </si>
  <si>
    <t>EUR</t>
  </si>
  <si>
    <r>
      <t>Kondenzacijski plinski stenski kotel:</t>
    </r>
    <r>
      <rPr>
        <sz val="10"/>
        <rFont val="Arial"/>
        <family val="2"/>
        <charset val="238"/>
      </rPr>
      <t xml:space="preserve">
Dobava, montaža in zagon kondenzacijskega stenskega plinskega kotla za zemeljski plin, v sestavi:</t>
    </r>
  </si>
  <si>
    <t xml:space="preserve">- kondenzacijski stenski plinski kotel; </t>
  </si>
  <si>
    <t>Ogrevanje</t>
  </si>
  <si>
    <t>Hlajenje</t>
  </si>
  <si>
    <t xml:space="preserve">  21VM-S 400 - 400</t>
  </si>
  <si>
    <t xml:space="preserve">  temperaturni režim hlajenja 7/12 °C,</t>
  </si>
  <si>
    <r>
      <t>Termometer - tekočinski - ravni:</t>
    </r>
    <r>
      <rPr>
        <sz val="10"/>
        <rFont val="Arial"/>
        <family val="2"/>
        <charset val="238"/>
      </rPr>
      <t xml:space="preserve">
Dobava in montaža ravnega tekočinskega termometra z zaščitno tulko, z območjem od 20 do 110 °C, s priključkom DN 15</t>
    </r>
  </si>
  <si>
    <r>
      <t>9,6 m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/h; H = 4 m; do 40 °C;</t>
    </r>
  </si>
  <si>
    <t xml:space="preserve">  DN 70</t>
  </si>
  <si>
    <r>
      <t>Preizkus tesnosti:</t>
    </r>
    <r>
      <rPr>
        <sz val="10"/>
        <rFont val="Arial"/>
        <family val="2"/>
        <charset val="238"/>
      </rPr>
      <t xml:space="preserve">
Preizkus tesnosti vertikalne kanalizacije, izveden po navodilih iz načrta, izdaja poročila</t>
    </r>
  </si>
  <si>
    <t xml:space="preserve">  DN 25 (d 32 x 3,0 mm)</t>
  </si>
  <si>
    <t xml:space="preserve">  DN 125</t>
  </si>
  <si>
    <t xml:space="preserve">  DN 200</t>
  </si>
  <si>
    <t xml:space="preserve">  DN 250</t>
  </si>
  <si>
    <t>Št. poz.</t>
  </si>
  <si>
    <r>
      <t>Avtomatski odzračevalni lonček:</t>
    </r>
    <r>
      <rPr>
        <sz val="10"/>
        <rFont val="Arial"/>
        <family val="2"/>
        <charset val="238"/>
      </rPr>
      <t xml:space="preserve">
Dobava in montaža avtomatskega odzračevalnega lončka z navojnim priključkom R 3/8, skupaj z obojko</t>
    </r>
  </si>
  <si>
    <r>
      <t xml:space="preserve">660 W; </t>
    </r>
    <r>
      <rPr>
        <sz val="10"/>
        <rFont val="Calibri"/>
        <family val="2"/>
        <charset val="238"/>
      </rPr>
      <t>~</t>
    </r>
    <r>
      <rPr>
        <sz val="10"/>
        <rFont val="Arial"/>
        <family val="2"/>
        <charset val="238"/>
      </rPr>
      <t>230 V, 50 Hz</t>
    </r>
  </si>
  <si>
    <t>m²</t>
  </si>
  <si>
    <t>Plinska inštalacija</t>
  </si>
  <si>
    <r>
      <t>Dušilnik zvoka - okrogli presek:</t>
    </r>
    <r>
      <rPr>
        <sz val="10"/>
        <rFont val="Arial"/>
        <family val="2"/>
        <charset val="238"/>
      </rPr>
      <t xml:space="preserve">
Dobava in montaža dušilnika zvoka, s pritrdilnim in tesnilnim materialom;</t>
    </r>
  </si>
  <si>
    <t xml:space="preserve">  35 x 1,5 mm</t>
  </si>
  <si>
    <t xml:space="preserve">  42 x 1,5 mm</t>
  </si>
  <si>
    <t xml:space="preserve">  Ø 16 x 2,2 mm</t>
  </si>
  <si>
    <t xml:space="preserve">  Ø 20 x 2,8 mm</t>
  </si>
  <si>
    <t xml:space="preserve">  Ø 25 x 3,5 mm</t>
  </si>
  <si>
    <t xml:space="preserve">  Ø 32 x 4,4 mm</t>
  </si>
  <si>
    <t xml:space="preserve">  12 x 1,2 mm</t>
  </si>
  <si>
    <t xml:space="preserve">  15 x 1,2 mm</t>
  </si>
  <si>
    <t xml:space="preserve">  18 x 1,2 mm</t>
  </si>
  <si>
    <t xml:space="preserve">  22 x 1,5 mm</t>
  </si>
  <si>
    <t xml:space="preserve">  28 x 1,5 mm</t>
  </si>
  <si>
    <t xml:space="preserve">  19 x 15 mm</t>
  </si>
  <si>
    <t xml:space="preserve">  19 x 18 mm</t>
  </si>
  <si>
    <t xml:space="preserve">  25 x 22 mm</t>
  </si>
  <si>
    <t xml:space="preserve">  32 x 28 mm</t>
  </si>
  <si>
    <t xml:space="preserve">  32 x 35 mm</t>
  </si>
  <si>
    <t xml:space="preserve">  44 x 42 mm</t>
  </si>
  <si>
    <t>Ustreza: Uponor ali enakovredno</t>
  </si>
  <si>
    <t>PROJEKTANTSKI POPIS Z OCENO STROŠKOV</t>
  </si>
  <si>
    <r>
      <t xml:space="preserve">Izpihovanje cevovoda:
</t>
    </r>
    <r>
      <rPr>
        <sz val="10"/>
        <rFont val="Arial"/>
        <family val="2"/>
        <charset val="238"/>
      </rPr>
      <t>Izpihovanje in notranje čiščenje cevovoda</t>
    </r>
  </si>
  <si>
    <r>
      <t>Tlačni preizkus:</t>
    </r>
    <r>
      <rPr>
        <sz val="10"/>
        <rFont val="Arial"/>
        <family val="2"/>
        <charset val="238"/>
      </rPr>
      <t xml:space="preserve">
Tlačni preizkus plinovoda z zrakom ali z dušikom pri nadtlaku 1,1 bar ter preizkus tesnosti z nadtlakom 0,11 bar in izdaja atesta (distributer)</t>
    </r>
  </si>
  <si>
    <r>
      <t>Pregled in spuščanje plina:</t>
    </r>
    <r>
      <rPr>
        <sz val="10"/>
        <rFont val="Arial"/>
        <family val="2"/>
        <charset val="238"/>
      </rPr>
      <t xml:space="preserve">
Pregled plinske inštalacije ter spuščanje plina v notranjo plinsko inštalacijo s strani distributerja</t>
    </r>
  </si>
  <si>
    <t>- enako kot zgoraj, le:</t>
  </si>
  <si>
    <t>- odzračevalna pipica,</t>
  </si>
  <si>
    <r>
      <t>Varnostni ročaj S3:</t>
    </r>
    <r>
      <rPr>
        <sz val="10"/>
        <rFont val="Arial"/>
        <family val="2"/>
        <charset val="238"/>
      </rPr>
      <t xml:space="preserve">
Dobava in montaža pregibnega varnostnega ročaja S3 z avtomatskim vračanjem v prvotni položaj, narejen iz jekla prevlečenega z ognjevarnim nylon poliamidom 6, s pritrdilno ploščo in pritrdilnim materialom</t>
    </r>
  </si>
  <si>
    <t xml:space="preserve">  Ø18 x 1 mm</t>
  </si>
  <si>
    <t xml:space="preserve">  Ø22 x 1 mm</t>
  </si>
  <si>
    <t>kpl</t>
  </si>
  <si>
    <r>
      <t>Spiranje in polnjenje sistema:</t>
    </r>
    <r>
      <rPr>
        <sz val="10"/>
        <rFont val="Arial"/>
        <family val="2"/>
        <charset val="238"/>
      </rPr>
      <t xml:space="preserve">
Spiranje strojnih inštalacij ter polnjenje sistema ogrevanja z mehko vodo</t>
    </r>
  </si>
  <si>
    <r>
      <t xml:space="preserve">Polietilenska cev PE 100:
</t>
    </r>
    <r>
      <rPr>
        <sz val="10"/>
        <rFont val="Arial"/>
        <family val="2"/>
        <charset val="238"/>
      </rPr>
      <t>Dobava in polaganje polietilenske cevi PE 100,  izdelane po SIST ISO 4427, PN 16, vključno s spojnimi elementi iz sive litine (enojna zobčasta spojka), z elementi iz temprane litine ter z vijačnim in tesnilnim materialom</t>
    </r>
  </si>
  <si>
    <r>
      <t>Zaščitna polietilenska cev PE 80:</t>
    </r>
    <r>
      <rPr>
        <sz val="10"/>
        <rFont val="Arial"/>
        <family val="2"/>
        <charset val="238"/>
      </rPr>
      <t xml:space="preserve">
Dobava in polaganje polietilenske zaščitne cevi PE 80, izdelane po SIST ISO 4427, PN 8</t>
    </r>
  </si>
  <si>
    <t xml:space="preserve">  425 x 125 mm</t>
  </si>
  <si>
    <r>
      <t>Bakrena cev:</t>
    </r>
    <r>
      <rPr>
        <sz val="10"/>
        <rFont val="Arial"/>
        <family val="2"/>
        <charset val="238"/>
      </rPr>
      <t xml:space="preserve">
Dobava in montaža  bakrene cevi po EN 1057 in DVGW GW 392, z dodatkom za razrez, s spojnim materialom za spajanje s hladnim stiskanjem z zagotavljanjem tlačne stopnje PN 5, t</t>
    </r>
    <r>
      <rPr>
        <vertAlign val="subscript"/>
        <sz val="10"/>
        <rFont val="Arial"/>
        <family val="2"/>
        <charset val="238"/>
      </rPr>
      <t>max</t>
    </r>
    <r>
      <rPr>
        <sz val="10"/>
        <rFont val="Arial"/>
        <family val="2"/>
        <charset val="238"/>
      </rPr>
      <t xml:space="preserve"> = 70 °C, s pritrdilnim materialom</t>
    </r>
  </si>
  <si>
    <r>
      <t>Cev iz nelegiranega jekla:</t>
    </r>
    <r>
      <rPr>
        <sz val="10"/>
        <rFont val="Arial"/>
        <family val="2"/>
        <charset val="238"/>
      </rPr>
      <t xml:space="preserve">
Dobava in montaža  jeklene cevi iz nelegiranega jekla 1.0308 po DIN EN 10305-3, zunaj cinkane od 8 do 15 μ, s fazonskimi kosi, z dodatkom za razrez, s spojnim materialom za spajanje s hladnim stiskanjem z zagotavljanjem tlačne stopnje PN 16, t</t>
    </r>
    <r>
      <rPr>
        <vertAlign val="subscript"/>
        <sz val="10"/>
        <rFont val="Arial"/>
        <family val="2"/>
        <charset val="238"/>
      </rPr>
      <t>max</t>
    </r>
    <r>
      <rPr>
        <sz val="10"/>
        <rFont val="Arial"/>
        <family val="2"/>
        <charset val="238"/>
      </rPr>
      <t xml:space="preserve"> = 110 °C, s pritrdilnim materialom</t>
    </r>
  </si>
  <si>
    <t>- montažni material</t>
  </si>
  <si>
    <t>III.</t>
  </si>
  <si>
    <t>IV.</t>
  </si>
  <si>
    <t>V.</t>
  </si>
  <si>
    <r>
      <t>Demontažna dela:</t>
    </r>
    <r>
      <rPr>
        <sz val="10"/>
        <rFont val="Arial"/>
        <family val="2"/>
        <charset val="238"/>
      </rPr>
      <t xml:space="preserve">
Demontaža obstoječih inštalacij in naprav ter odvoz na deponijo</t>
    </r>
  </si>
  <si>
    <r>
      <t>PVC odtočna cev:</t>
    </r>
    <r>
      <rPr>
        <sz val="10"/>
        <rFont val="Arial"/>
        <family val="2"/>
        <charset val="238"/>
      </rPr>
      <t xml:space="preserve">
Dobava in montaža kanalizacijske PVC-C (HT) cevi po DIN 19 538-10 in DIN EN 1566-1 z obojkami, fazonskimi kosi, s standardnimi cinkanimi cevnimi objemkami-kombi s spojkami R 1/2 z osnovnimi pritrdilnimi ploščami in navojnimi palicami ter s pritrdilnim in tesnilnim materialom</t>
    </r>
  </si>
  <si>
    <t xml:space="preserve">  Ø28 x 1,5 mm</t>
  </si>
  <si>
    <t xml:space="preserve">  Ø35 x 1,5 mm</t>
  </si>
  <si>
    <t xml:space="preserve">  Ø42 x 1,5 mm</t>
  </si>
  <si>
    <r>
      <t>Spiranje in polnjenje sistema:</t>
    </r>
    <r>
      <rPr>
        <sz val="10"/>
        <rFont val="Arial"/>
        <family val="2"/>
        <charset val="238"/>
      </rPr>
      <t xml:space="preserve">
Spiranje strojnih inštalacij ter polnjenje sistema ogrevanje z mehko vodo</t>
    </r>
  </si>
  <si>
    <t>Cena/EM</t>
  </si>
  <si>
    <t xml:space="preserve">  DN 15</t>
  </si>
  <si>
    <t xml:space="preserve">  DN 20</t>
  </si>
  <si>
    <t xml:space="preserve">  DN 32</t>
  </si>
  <si>
    <t>kos.</t>
  </si>
  <si>
    <t>kpl.</t>
  </si>
  <si>
    <t xml:space="preserve">  DN 25</t>
  </si>
  <si>
    <r>
      <t>PE-X cev:</t>
    </r>
    <r>
      <rPr>
        <sz val="10"/>
        <rFont val="Arial"/>
        <family val="2"/>
        <charset val="238"/>
      </rPr>
      <t xml:space="preserve">
Dobava in montaža polietilenske cevi PE-Xa za pitno vodo po prEN ISO 15875; razred 1; PN 10; 95 </t>
    </r>
    <r>
      <rPr>
        <sz val="10"/>
        <rFont val="Arial"/>
        <family val="2"/>
        <charset val="238"/>
      </rPr>
      <t>°C</t>
    </r>
    <r>
      <rPr>
        <sz val="8.6999999999999993"/>
        <rFont val="Arial"/>
        <family val="2"/>
        <charset val="238"/>
      </rPr>
      <t>;</t>
    </r>
    <r>
      <rPr>
        <sz val="10"/>
        <rFont val="Arial"/>
        <family val="2"/>
        <charset val="238"/>
      </rPr>
      <t xml:space="preserve"> za spajanje z natiskovanjem z dodatkom za razrez, s spojnimi elementi - za razvod hladne pitne vode</t>
    </r>
  </si>
  <si>
    <t>Ustreza: Buderus GB 162-100 ali enakovredno</t>
  </si>
  <si>
    <r>
      <t>Krogelni ventil - navojni:</t>
    </r>
    <r>
      <rPr>
        <sz val="10"/>
        <rFont val="Arial"/>
        <family val="2"/>
        <charset val="238"/>
      </rPr>
      <t xml:space="preserve">
Dobava in montaža medeninastega krogelnega ventila navojne izvedbe, s tesnilnim materialom;  110 </t>
    </r>
    <r>
      <rPr>
        <sz val="10"/>
        <rFont val="Arial"/>
        <family val="2"/>
        <charset val="238"/>
      </rPr>
      <t>°</t>
    </r>
    <r>
      <rPr>
        <sz val="10"/>
        <rFont val="Arial"/>
        <family val="2"/>
        <charset val="238"/>
      </rPr>
      <t>C; PN 10</t>
    </r>
  </si>
  <si>
    <r>
      <t>Polnilno - praznilna pipa:</t>
    </r>
    <r>
      <rPr>
        <sz val="10"/>
        <rFont val="Arial"/>
        <family val="2"/>
        <charset val="238"/>
      </rPr>
      <t xml:space="preserve">
Dobava in montaža polnilno-praznilne krogelne pipe navojne izvedbe, s tesnilnim materialom; 110 </t>
    </r>
    <r>
      <rPr>
        <sz val="10"/>
        <rFont val="Arial"/>
        <family val="2"/>
        <charset val="238"/>
      </rPr>
      <t>°</t>
    </r>
    <r>
      <rPr>
        <sz val="10"/>
        <rFont val="Arial"/>
        <family val="2"/>
        <charset val="238"/>
      </rPr>
      <t>C; PN 10</t>
    </r>
  </si>
  <si>
    <t>Ustreza: TA STAD ali enakovredno</t>
  </si>
  <si>
    <t>Ustreza: Danfoss FJVR 10-50° ali enakovredno</t>
  </si>
  <si>
    <t>Ustreza: Hidria AR-4P ali enakovredno</t>
  </si>
  <si>
    <t>Ustreza: Gerhard Götze 651 N ali enakovredno</t>
  </si>
  <si>
    <r>
      <t>PVC odzračevalna kapa:</t>
    </r>
    <r>
      <rPr>
        <sz val="10"/>
        <rFont val="Arial"/>
        <family val="2"/>
        <charset val="238"/>
      </rPr>
      <t xml:space="preserve">
Dobava in montaža PVC-C (HT) odzračevalne kape po DIN 19 538-10 in DIN EN 1566-1 s pritrdilnim in tesnilnim materialom</t>
    </r>
  </si>
  <si>
    <t xml:space="preserve">  13 x 12 mm</t>
  </si>
  <si>
    <t>- hitrost medija: ≤ 30 m/s</t>
  </si>
  <si>
    <t>- nadtlak medija: ≤ 2.500 Pa</t>
  </si>
  <si>
    <t>- požarna obstojnost po EN 13501-1: (B-s1)</t>
  </si>
  <si>
    <t>- temperatura medija: -30 do +140 ºC</t>
  </si>
  <si>
    <r>
      <t>Gibljiva toplotno izolirana cev:</t>
    </r>
    <r>
      <rPr>
        <sz val="10"/>
        <rFont val="Arial"/>
        <family val="2"/>
        <charset val="238"/>
      </rPr>
      <t xml:space="preserve">
Dobava in vgradnja toplotno izolirane gibljive cevi po DIN 24146 z jedrom iz 5-slojne laminirane alu folije in poliestra, z vmesnim 25 mm slojem izolacije (ρ = 16 kg/m³) ter z zunanjim alu plaščem;</t>
    </r>
  </si>
  <si>
    <t>- hitrost medija: ≤ 25 m/s</t>
  </si>
  <si>
    <t>Ustreza: Geberit Duofix ali enakovredno</t>
  </si>
  <si>
    <t>Ustreza: Dolomite Atlantis J2058 ali enakovredno</t>
  </si>
  <si>
    <t>Ustreza: Dolomite Atlantis J2060 z  J2056AP
              ali enakovredno</t>
  </si>
  <si>
    <t>Ustreza: Kimberly-Clark linija Aqua št. 6978 
              ali enakovredno</t>
  </si>
  <si>
    <t>Ustreza: Kimberly-Clark št. 0051 ali enakovredno</t>
  </si>
  <si>
    <t>Ustreza: Gorenje Tiki TEG 10 U ali enakovredno</t>
  </si>
  <si>
    <r>
      <rPr>
        <b/>
        <sz val="10"/>
        <rFont val="Arial"/>
        <family val="2"/>
        <charset val="238"/>
      </rPr>
      <t>Varnostni ventil:</t>
    </r>
    <r>
      <rPr>
        <sz val="10"/>
        <rFont val="Arial"/>
        <family val="2"/>
        <charset val="238"/>
      </rPr>
      <t xml:space="preserve">
Dobava in montaža medeninastega varnostnega ventila za pitno vodo, navojne izvedbe; varovanje po DIN 4751/2; kompletno s tesnilnim materialom; do 120 </t>
    </r>
    <r>
      <rPr>
        <sz val="10"/>
        <rFont val="Times New Roman"/>
        <family val="1"/>
        <charset val="238"/>
      </rPr>
      <t>º</t>
    </r>
    <r>
      <rPr>
        <sz val="10"/>
        <rFont val="Arial"/>
        <family val="2"/>
        <charset val="238"/>
      </rPr>
      <t>C</t>
    </r>
    <r>
      <rPr>
        <sz val="8.6999999999999993"/>
        <rFont val="Arial"/>
        <family val="2"/>
        <charset val="238"/>
      </rPr>
      <t xml:space="preserve">; </t>
    </r>
  </si>
  <si>
    <t>Ustreza: Armacell Armaflex XG ali enakovredno</t>
  </si>
  <si>
    <t>Ustreza: Armacell Armaflex XG ali enakovredno -
              nad debelino 32 mm se nanaša v slojih</t>
  </si>
  <si>
    <t>Ustreza: Systemair K 160 XL ali enakovredno</t>
  </si>
  <si>
    <t>Ustreza: Systemair RE 1,5 ali enakovredno</t>
  </si>
  <si>
    <t>Ustreza: Systemair Energoflex ALU-45 
               ali enakovredno</t>
  </si>
  <si>
    <t>Ustreza: Systemair Energoflex ISO-25 
               ali enakovredno</t>
  </si>
  <si>
    <t>Ustreza: Systemair LDC ali enakovredno</t>
  </si>
  <si>
    <r>
      <t>Praznjenje sistema:</t>
    </r>
    <r>
      <rPr>
        <sz val="10"/>
        <rFont val="Arial"/>
        <family val="2"/>
        <charset val="238"/>
      </rPr>
      <t xml:space="preserve">
Praznjenje obstoječega sistema</t>
    </r>
  </si>
  <si>
    <t>Ustreza: Unitas Prestige ali enakovredno</t>
  </si>
  <si>
    <t>Ustreza: Dolomite Atlantis J0403 
               s pipo B1612AA ali enakovredno</t>
  </si>
  <si>
    <t>Ustreza: Unitas art. 10151 ali enakovredno</t>
  </si>
  <si>
    <t>Ustreza: Geberit Duofix z Dolomite Atlantis 
              J3517 ali enakovredno</t>
  </si>
  <si>
    <r>
      <t>Lovilnik nečistoč - navojni:</t>
    </r>
    <r>
      <rPr>
        <sz val="10"/>
        <rFont val="Arial"/>
        <family val="2"/>
        <charset val="238"/>
      </rPr>
      <t xml:space="preserve">
Dobava in montaža medeninastega lovilnika nečistoč navojne izvedbe, s tesnilnim materialom; 110 °C; PN 10</t>
    </r>
  </si>
  <si>
    <t>Ustreza: Dolomite Clodia J0792 z Unitas Simpaty  
              art. 00081 ali enakovredno</t>
  </si>
  <si>
    <t>Ustreza: Dolomite Clodia J0777 z Unitas Simpaty  
              art. 00081 ali enakovredno</t>
  </si>
  <si>
    <t>Ustreza: Geberit Duofix z Dolomite Clodia J2547
               ali enakovredno</t>
  </si>
  <si>
    <r>
      <t>PE-X cev v zaščitni cevi:</t>
    </r>
    <r>
      <rPr>
        <sz val="10"/>
        <rFont val="Arial"/>
        <family val="2"/>
        <charset val="238"/>
      </rPr>
      <t xml:space="preserve">
Dobava in montaža polietilenske cevi PE-Xa za pitno vodo v zaščitni cevi, po prEN ISO 15875; razred 1; PN 10; 95 °C; za spajanje z natiskovanjem z dodatkom za razrez, s spojnimi elementi - za razvod tople pitne vode </t>
    </r>
  </si>
  <si>
    <r>
      <t>DN 15/ R 3/4; PN 12; p</t>
    </r>
    <r>
      <rPr>
        <vertAlign val="subscript"/>
        <sz val="10"/>
        <rFont val="Arial"/>
        <family val="2"/>
        <charset val="238"/>
      </rPr>
      <t>odp</t>
    </r>
    <r>
      <rPr>
        <sz val="10"/>
        <rFont val="Arial"/>
        <family val="2"/>
        <charset val="238"/>
      </rPr>
      <t xml:space="preserve"> = 8,0 bar</t>
    </r>
  </si>
  <si>
    <r>
      <t>Izdelava priključka:</t>
    </r>
    <r>
      <rPr>
        <sz val="10"/>
        <rFont val="Arial"/>
        <family val="2"/>
        <charset val="238"/>
      </rPr>
      <t xml:space="preserve">
Izdelava zunanjega priključka hladne vode DN 25 na obstoječ hišni priključek DN 25</t>
    </r>
  </si>
  <si>
    <t xml:space="preserve">  21VM-S 300 - 1400</t>
  </si>
  <si>
    <t xml:space="preserve">  21VM-S 500 - 400</t>
  </si>
  <si>
    <t xml:space="preserve">  21VM-S 500 - 520</t>
  </si>
  <si>
    <t xml:space="preserve">  21VM-S 500 - 800</t>
  </si>
  <si>
    <t xml:space="preserve">  21VM-S 900 - 720</t>
  </si>
  <si>
    <t xml:space="preserve">  22VM 400 - 1000</t>
  </si>
  <si>
    <t xml:space="preserve">  22VM 400 - 1800</t>
  </si>
  <si>
    <t xml:space="preserve">  22VM 400 - 2000</t>
  </si>
  <si>
    <t xml:space="preserve">  22VM 600 - 1120</t>
  </si>
  <si>
    <t xml:space="preserve">  22VM 600 - 1320</t>
  </si>
  <si>
    <t xml:space="preserve">  22VM 600 - 1600</t>
  </si>
  <si>
    <t xml:space="preserve">  22VM 600 - 1800</t>
  </si>
  <si>
    <t>Ustreza: Reflex N 100 ali enakovredno</t>
  </si>
  <si>
    <r>
      <t>Priključek za odvod kondenzata:</t>
    </r>
    <r>
      <rPr>
        <sz val="10"/>
        <rFont val="Arial"/>
        <family val="2"/>
        <charset val="238"/>
      </rPr>
      <t xml:space="preserve">
Izdelava priključka  za odvod kondenzata </t>
    </r>
  </si>
  <si>
    <r>
      <t>Navodila in sheme:</t>
    </r>
    <r>
      <rPr>
        <sz val="10"/>
        <rFont val="Arial"/>
        <family val="2"/>
        <charset val="238"/>
      </rPr>
      <t xml:space="preserve">
Izdelava obratovalnih navodil in funkcionalne sheme kotlovnice z vodoodporno površinsko zaščito ter pritrditev na primernem mestu v kotlovnici</t>
    </r>
  </si>
  <si>
    <r>
      <t>Hidravlično uravnoteženje sistemov:</t>
    </r>
    <r>
      <rPr>
        <sz val="10"/>
        <rFont val="Arial"/>
        <family val="2"/>
        <charset val="238"/>
      </rPr>
      <t xml:space="preserve">
Hidravlično uravnoteženje sistemov ogrevanja, s poročilom o opravljenih meritvah</t>
    </r>
  </si>
  <si>
    <t xml:space="preserve">zvezno modulirano delovanje v območju od 15-100 % nazivne moči; </t>
  </si>
  <si>
    <r>
      <t xml:space="preserve">  GB 162-25; </t>
    </r>
    <r>
      <rPr>
        <sz val="10"/>
        <rFont val="Arial"/>
        <family val="2"/>
        <charset val="238"/>
      </rPr>
      <t>Q = 25 kW</t>
    </r>
  </si>
  <si>
    <r>
      <t>za krmiljenje ogrevalnega kroga z mešalnim ventilom in direktni ogrevalni krog ter krog sanitarne vode s cirkulacijsko črpalko; možna dograditev enega funkcijskega modula</t>
    </r>
    <r>
      <rPr>
        <b/>
        <sz val="10"/>
        <rFont val="Arial"/>
        <family val="2"/>
        <charset val="238"/>
      </rPr>
      <t xml:space="preserve"> - R 4121</t>
    </r>
  </si>
  <si>
    <r>
      <t>Hidravlična ločnica:</t>
    </r>
    <r>
      <rPr>
        <sz val="10"/>
        <rFont val="Arial"/>
        <family val="2"/>
        <charset val="238"/>
      </rPr>
      <t xml:space="preserve">
Dobava in montaža hidravlične ločnice za pretok ogrevalne vode do 6 m³/h;</t>
    </r>
  </si>
  <si>
    <t>Ustreza: Buderus MH 50 ali enakovredno</t>
  </si>
  <si>
    <t>- 2 kosa - termometer,</t>
  </si>
  <si>
    <t>- prelivni ventil,</t>
  </si>
  <si>
    <t>- 2 kosa - zaporni ventil DN 25,</t>
  </si>
  <si>
    <t>- toplotna izolacija s pritrdilnim materialom</t>
  </si>
  <si>
    <t>Ustreza: Buderus HS 25 E ali enakovredno</t>
  </si>
  <si>
    <t>- 2 kosa - zaporni ventil DN 20,</t>
  </si>
  <si>
    <t>Ustreza: Buderus HSM 20 E ali enakovredno</t>
  </si>
  <si>
    <t>- navojni nastavek za kaluženje R 2,</t>
  </si>
  <si>
    <t>- izolacijska obloga s tesnilnim in pritrdilnim materialom</t>
  </si>
  <si>
    <t>- objemka R 1/2 za senzor temperature,</t>
  </si>
  <si>
    <t>- priključni nastavki DN 50; PN 10,</t>
  </si>
  <si>
    <t xml:space="preserve"> Ustreza: Systemair Syswall 21 IR ali enakovredno</t>
  </si>
  <si>
    <t xml:space="preserve"> Ustreza: Systemair Syswall 22 IR ali enakovredno</t>
  </si>
  <si>
    <t xml:space="preserve"> Ustreza: Systemair Syswall 23 IR ali enakovredno</t>
  </si>
  <si>
    <t xml:space="preserve"> Ustreza: Systemair Syswall 24 IR ali enakovredno</t>
  </si>
  <si>
    <r>
      <t xml:space="preserve">- sekcija s tristopenjskim ventilatorjem 
  P = 29 W; </t>
    </r>
    <r>
      <rPr>
        <sz val="10"/>
        <rFont val="Calibri"/>
        <family val="2"/>
        <charset val="238"/>
      </rPr>
      <t>~</t>
    </r>
    <r>
      <rPr>
        <sz val="10"/>
        <rFont val="Arial"/>
        <family val="2"/>
        <charset val="238"/>
      </rPr>
      <t>230 V,</t>
    </r>
  </si>
  <si>
    <r>
      <t xml:space="preserve">- sekcija s tristopenjskim ventilatorjem 
  P =48 W; </t>
    </r>
    <r>
      <rPr>
        <sz val="10"/>
        <rFont val="Calibri"/>
        <family val="2"/>
        <charset val="238"/>
      </rPr>
      <t>~</t>
    </r>
    <r>
      <rPr>
        <sz val="10"/>
        <rFont val="Arial"/>
        <family val="2"/>
        <charset val="238"/>
      </rPr>
      <t>230 V,</t>
    </r>
  </si>
  <si>
    <r>
      <t xml:space="preserve">- sekcija s tristopenjskim ventilatorjem 
  P = 51 W; </t>
    </r>
    <r>
      <rPr>
        <sz val="10"/>
        <rFont val="Calibri"/>
        <family val="2"/>
        <charset val="238"/>
      </rPr>
      <t>~</t>
    </r>
    <r>
      <rPr>
        <sz val="10"/>
        <rFont val="Arial"/>
        <family val="2"/>
        <charset val="238"/>
      </rPr>
      <t>230 V,</t>
    </r>
  </si>
  <si>
    <t>DN 15; PN 10; -10 … +110 °C</t>
  </si>
  <si>
    <r>
      <t>P</t>
    </r>
    <r>
      <rPr>
        <vertAlign val="subscript"/>
        <sz val="10"/>
        <rFont val="Arial"/>
        <family val="2"/>
        <charset val="238"/>
      </rPr>
      <t>el</t>
    </r>
    <r>
      <rPr>
        <sz val="10"/>
        <rFont val="Arial"/>
        <family val="2"/>
        <charset val="238"/>
      </rPr>
      <t xml:space="preserve"> = 20 W; ~230 V, 50 Hz;</t>
    </r>
  </si>
  <si>
    <t>Ustreza: Wilo Yonos PICO 15/1-4 ali enakovredno</t>
  </si>
  <si>
    <r>
      <t>- Ф</t>
    </r>
    <r>
      <rPr>
        <vertAlign val="subscript"/>
        <sz val="10"/>
        <rFont val="Arial"/>
        <family val="2"/>
        <charset val="238"/>
      </rPr>
      <t>H</t>
    </r>
    <r>
      <rPr>
        <sz val="10"/>
        <rFont val="Arial"/>
        <family val="2"/>
        <charset val="238"/>
      </rPr>
      <t xml:space="preserve"> = 1.960 W</t>
    </r>
  </si>
  <si>
    <r>
      <t>- Ф</t>
    </r>
    <r>
      <rPr>
        <vertAlign val="subscript"/>
        <sz val="10"/>
        <rFont val="Arial"/>
        <family val="2"/>
        <charset val="238"/>
      </rPr>
      <t>H</t>
    </r>
    <r>
      <rPr>
        <sz val="10"/>
        <rFont val="Arial"/>
        <family val="2"/>
        <charset val="238"/>
      </rPr>
      <t xml:space="preserve"> = 2.380 W</t>
    </r>
  </si>
  <si>
    <r>
      <t>- Ф</t>
    </r>
    <r>
      <rPr>
        <vertAlign val="subscript"/>
        <sz val="10"/>
        <rFont val="Arial"/>
        <family val="2"/>
        <charset val="238"/>
      </rPr>
      <t>H</t>
    </r>
    <r>
      <rPr>
        <sz val="10"/>
        <rFont val="Arial"/>
        <family val="2"/>
        <charset val="238"/>
      </rPr>
      <t xml:space="preserve"> = 3.340 W</t>
    </r>
  </si>
  <si>
    <r>
      <t>- Ф</t>
    </r>
    <r>
      <rPr>
        <vertAlign val="subscript"/>
        <sz val="10"/>
        <rFont val="Arial"/>
        <family val="2"/>
        <charset val="238"/>
      </rPr>
      <t>H</t>
    </r>
    <r>
      <rPr>
        <sz val="10"/>
        <rFont val="Arial"/>
        <family val="2"/>
        <charset val="238"/>
      </rPr>
      <t xml:space="preserve"> =4.000 W</t>
    </r>
  </si>
  <si>
    <t>- IR upravljalnik,</t>
  </si>
  <si>
    <r>
      <t>Prezračevalna naprava:</t>
    </r>
    <r>
      <rPr>
        <sz val="10"/>
        <rFont val="Arial"/>
        <family val="2"/>
        <charset val="238"/>
      </rPr>
      <t xml:space="preserve">
Dobava, montaža in zagon prezračevalne naprave, dvoetažne kompaktne oblike, z naslednjimi tehničnimi karakteristikami ter opremljenostjo: </t>
    </r>
  </si>
  <si>
    <t>- Eurovent certifikat,</t>
  </si>
  <si>
    <t>- ožičenje tabloja v oddaljenosti 20 m,</t>
  </si>
  <si>
    <t>Ustreza: Systemair Topvex SC 03 HW-L-CAV 
               ali enakovredno</t>
  </si>
  <si>
    <t>- protikorozijsko zaščiten jeklen nosilni podstavek,</t>
  </si>
  <si>
    <r>
      <t>V = 195 m</t>
    </r>
    <r>
      <rPr>
        <sz val="10"/>
        <rFont val="Arial"/>
        <family val="2"/>
        <charset val="238"/>
      </rPr>
      <t>³/h; Δp = 120 Pa;</t>
    </r>
  </si>
  <si>
    <r>
      <t xml:space="preserve">106 W; </t>
    </r>
    <r>
      <rPr>
        <sz val="10"/>
        <rFont val="Arial"/>
        <family val="2"/>
        <charset val="238"/>
      </rPr>
      <t>~230 V;</t>
    </r>
  </si>
  <si>
    <t xml:space="preserve">  140 x 500</t>
  </si>
  <si>
    <r>
      <t>Tripotni regulacijski ventil:</t>
    </r>
    <r>
      <rPr>
        <sz val="10"/>
        <rFont val="Arial"/>
        <family val="2"/>
        <charset val="238"/>
      </rPr>
      <t xml:space="preserve">
Vgradnja tripotnega regulacijskega ventila prezračevalne naprave</t>
    </r>
  </si>
  <si>
    <t xml:space="preserve">  315-900 </t>
  </si>
  <si>
    <r>
      <t>Bronasta spojka:</t>
    </r>
    <r>
      <rPr>
        <sz val="10"/>
        <rFont val="Arial"/>
        <family val="2"/>
        <charset val="238"/>
      </rPr>
      <t xml:space="preserve">
Dobava in montaža bronaste navojne spojke za spoj bakrene in jeklene cevi s tesnilnim materialom; 70 °C; PN 10</t>
    </r>
  </si>
  <si>
    <r>
      <t>Ogledalo - nagibno:</t>
    </r>
    <r>
      <rPr>
        <sz val="10"/>
        <rFont val="Arial"/>
        <family val="2"/>
        <charset val="238"/>
      </rPr>
      <t xml:space="preserve">
Dobava in montaža nagibnega ogledala iz brušenega stekla, s pritrdilnim materialom, dim. 650 x 650 mm</t>
    </r>
  </si>
  <si>
    <t>Ustreza: Kimberly-Clark linija Aqua št. 6976 
               ali enakovredno</t>
  </si>
  <si>
    <t>Ustreza: Kimberly-Clark linija Aqua, št. 6973
               ali enakovredno</t>
  </si>
  <si>
    <t>Ustreza: Kimberly-Clark Sirio št. 0063 
               ali enakovredno</t>
  </si>
  <si>
    <t>Ustreza: Wilo TC 40/8 in Alarm Control 2 
               ali enakovredno</t>
  </si>
  <si>
    <t>Ustreza: Armacell Armaflex AC 19-99/E-A 
               ali enakovredno</t>
  </si>
  <si>
    <t xml:space="preserve">  DN 80</t>
  </si>
  <si>
    <t xml:space="preserve">  Ø82 mm</t>
  </si>
  <si>
    <r>
      <t>Prezračevalni ventil:</t>
    </r>
    <r>
      <rPr>
        <sz val="10"/>
        <rFont val="Arial"/>
        <family val="2"/>
        <charset val="238"/>
      </rPr>
      <t xml:space="preserve">
Dobava in montaža prezračevalnega ventila za odvod zraka;</t>
    </r>
  </si>
  <si>
    <t>Ustreza: Hidria PV-1 ali enakovredno</t>
  </si>
  <si>
    <t xml:space="preserve">  80</t>
  </si>
  <si>
    <r>
      <t>Okrogli difuzor:</t>
    </r>
    <r>
      <rPr>
        <sz val="10"/>
        <rFont val="Arial"/>
        <family val="2"/>
        <charset val="238"/>
      </rPr>
      <t xml:space="preserve">
Dobava in montaža okroglega difuzorja z regulatorjem konstantnega pretoka</t>
    </r>
  </si>
  <si>
    <t>Ustreza: ATC Borea s KVR-R ali enakovredno</t>
  </si>
  <si>
    <t>- tripotni ventil,</t>
  </si>
  <si>
    <r>
      <t>Ventilatorski stenski konvektor:</t>
    </r>
    <r>
      <rPr>
        <sz val="10"/>
        <rFont val="Arial"/>
        <family val="2"/>
        <charset val="238"/>
      </rPr>
      <t xml:space="preserve">
Dobava, montaža ter zagon ventilatorskega stenskega konvektorja za dvocevni sistem hlajenja, desna priključna stran, v sestavi:</t>
    </r>
  </si>
  <si>
    <r>
      <t>Črpalka za odpadne vode:</t>
    </r>
    <r>
      <rPr>
        <sz val="10"/>
        <rFont val="Arial"/>
        <family val="2"/>
        <charset val="238"/>
      </rPr>
      <t xml:space="preserve">
Dobava in montaža potopne črpalke za črpanje odpadne vode s plovnim stikalom, ročko, električnim priključnim kablom in vgrajeno el. zaščito pred preobremenitvijo; s kontrolnim nivojskim stikalom z alarmom s 5 urno avtonomijo; z montažnim materialom;</t>
    </r>
  </si>
  <si>
    <r>
      <t>Montažni element za umivalnik:</t>
    </r>
    <r>
      <rPr>
        <sz val="10"/>
        <rFont val="Arial"/>
        <family val="2"/>
        <charset val="238"/>
      </rPr>
      <t xml:space="preserve">
Dobava in montaža montažnega elementa za umivalnik, za univerzalno masivno vzidava, za stensko montažo v siporex steno, s pritrdilnim in tesnilnim materialom</t>
    </r>
  </si>
  <si>
    <r>
      <t>Hitro montažni set za direktni krog:</t>
    </r>
    <r>
      <rPr>
        <sz val="10"/>
        <rFont val="Arial"/>
        <family val="2"/>
        <charset val="238"/>
      </rPr>
      <t xml:space="preserve">
Dobava in montaža hitro montažnega seta za direktni krog v sestavi;</t>
    </r>
  </si>
  <si>
    <r>
      <t>Hitro montažni set za mešalni krog:</t>
    </r>
    <r>
      <rPr>
        <sz val="10"/>
        <rFont val="Arial"/>
        <family val="2"/>
        <charset val="238"/>
      </rPr>
      <t xml:space="preserve">
Dobava in montaža hitro montažnega seta za mešalni krog v sestavi;</t>
    </r>
  </si>
  <si>
    <r>
      <t>Izolacija cevovodov ogrevanja:</t>
    </r>
    <r>
      <rPr>
        <sz val="10"/>
        <rFont val="Arial"/>
        <family val="2"/>
        <charset val="238"/>
      </rPr>
      <t xml:space="preserve">
Izolacija cevovodov z ovojnim materialom iz paro zapornega negorljivega izolacijskega materiala, λ ≤ 0,036 W/mK, μ ≥ 10.000, -50 … +110 </t>
    </r>
    <r>
      <rPr>
        <sz val="10"/>
        <rFont val="Times New Roman"/>
        <family val="1"/>
        <charset val="238"/>
      </rPr>
      <t>º</t>
    </r>
    <r>
      <rPr>
        <sz val="10"/>
        <rFont val="Arial"/>
        <family val="2"/>
        <charset val="238"/>
      </rPr>
      <t>C, požarni razred B.S3.d0, z dodatkom za razrez in z lepilnim materialom</t>
    </r>
  </si>
  <si>
    <r>
      <t>Posevno sedežni ventil - navojni:</t>
    </r>
    <r>
      <rPr>
        <sz val="10"/>
        <rFont val="Arial"/>
        <family val="2"/>
        <charset val="238"/>
      </rPr>
      <t xml:space="preserve"> 
Dobava in montaža medeninastega ventila za hidravlično uravnoteženje s proporcionalno karakteristiko dušenja, z merilnimi priključki, za nastavitev pretoka, z ročnim kolesom s številčno digitalno skalo za prednastavitev in možnost blokiranja nastavljenega položaja, navojne izvedbe, s tesnilnim materialom; 110 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C; PN 20</t>
    </r>
  </si>
  <si>
    <r>
      <t>Tlačni preizkus:</t>
    </r>
    <r>
      <rPr>
        <sz val="10"/>
        <rFont val="Arial"/>
        <family val="2"/>
        <charset val="238"/>
      </rPr>
      <t xml:space="preserve">
Preizkušanje vodovodnih napeljav na tlak in tesnost, izveden po navodilih iz načrta, izdaja poročila</t>
    </r>
  </si>
  <si>
    <r>
      <t>Izolacija cevovodov hlajenja:</t>
    </r>
    <r>
      <rPr>
        <sz val="10"/>
        <rFont val="Arial"/>
        <family val="2"/>
        <charset val="238"/>
      </rPr>
      <t xml:space="preserve">
Izolacija cevovodov z ovojnim materialom iz paro zapornega negorljivega izolacijskega materiala, λ ≤ 0,036 W/mK, μ ≥ 10.000, -50 … +110 </t>
    </r>
    <r>
      <rPr>
        <sz val="10"/>
        <rFont val="Times New Roman"/>
        <family val="1"/>
        <charset val="238"/>
      </rPr>
      <t>º</t>
    </r>
    <r>
      <rPr>
        <sz val="10"/>
        <rFont val="Arial"/>
        <family val="2"/>
        <charset val="238"/>
      </rPr>
      <t>C, požarni razred B.S3.d0, z dodatkom za razrez in z lepilnim materialom</t>
    </r>
  </si>
  <si>
    <r>
      <t>Tlačni preizkusi:</t>
    </r>
    <r>
      <rPr>
        <sz val="10"/>
        <rFont val="Arial"/>
        <family val="2"/>
        <charset val="238"/>
      </rPr>
      <t xml:space="preserve">
Preizkušanje napeljav na tlak in tesnost, izvedeno po navodilih iz načrta, izdaja poročila</t>
    </r>
  </si>
  <si>
    <t>- zahteve po mehanskih lastnostih ohišja: 
- mehanska stabilnost D2,  
- zrakotesnost L2, 
- faktor toplotne prevodnosti T3, 
- faktor toplotnih mostov TB3,</t>
  </si>
  <si>
    <t>- filtrska enota - dovod: F7,</t>
  </si>
  <si>
    <t>- filtrska enota - odvod: F5,</t>
  </si>
  <si>
    <r>
      <t>Aluminijasta vratna rešetka:</t>
    </r>
    <r>
      <rPr>
        <sz val="10"/>
        <rFont val="Arial"/>
        <family val="2"/>
        <charset val="238"/>
      </rPr>
      <t xml:space="preserve">
Dobava in vgradnja aluminijaste vratne rešetke s proti okvirjem;</t>
    </r>
  </si>
  <si>
    <r>
      <t>Izolacija:</t>
    </r>
    <r>
      <rPr>
        <sz val="10"/>
        <rFont val="Arial"/>
        <family val="2"/>
        <charset val="238"/>
      </rPr>
      <t xml:space="preserve">
Dobava in montaža samolepilne izolacije iz paro zapornega negorljivega izolacijskega materiala, λ ≤ 0,035 W/mK, μ ≥ 7.000, -50 … +85 </t>
    </r>
    <r>
      <rPr>
        <sz val="10"/>
        <rFont val="Times New Roman"/>
        <family val="1"/>
        <charset val="238"/>
      </rPr>
      <t>º</t>
    </r>
    <r>
      <rPr>
        <sz val="10"/>
        <rFont val="Arial"/>
        <family val="2"/>
        <charset val="238"/>
      </rPr>
      <t xml:space="preserve">C, požarni razred B1, z dodatkom za razrez </t>
    </r>
  </si>
  <si>
    <r>
      <t>Meritve:</t>
    </r>
    <r>
      <rPr>
        <sz val="10"/>
        <rFont val="Arial"/>
        <family val="2"/>
        <charset val="238"/>
      </rPr>
      <t xml:space="preserve">
Merjenje količin zraka, zreguliranje količin zraka in sistemov na predpisane količine zraka, meritve ostalih parametrov, zreguliranje do polne funkcionalnosti</t>
    </r>
  </si>
  <si>
    <t>- protizamrzovalni termostat,</t>
  </si>
  <si>
    <r>
      <t>Netlačni grelnik 10 l:</t>
    </r>
    <r>
      <rPr>
        <sz val="10"/>
        <rFont val="Arial"/>
        <family val="2"/>
        <charset val="238"/>
      </rPr>
      <t xml:space="preserve">
Dobava in montaža električnega netlačnega grelnika pitne vode za obratovalni tlak do 6 bar; V = 10 l; 2 kW; </t>
    </r>
    <r>
      <rPr>
        <sz val="10"/>
        <rFont val="Calibri"/>
        <family val="2"/>
        <charset val="238"/>
      </rPr>
      <t>~</t>
    </r>
    <r>
      <rPr>
        <sz val="10"/>
        <rFont val="Arial"/>
        <family val="2"/>
        <charset val="238"/>
      </rPr>
      <t>230 V; z montažnim materialom</t>
    </r>
  </si>
  <si>
    <r>
      <t>Raztezna posoda:</t>
    </r>
    <r>
      <rPr>
        <sz val="10"/>
        <rFont val="Arial"/>
        <family val="2"/>
        <charset val="238"/>
      </rPr>
      <t xml:space="preserve">
Dobava in montaža zaprte membranske raztezne posode, kompletno z jeklenim, protikorozijsko zaščitenim, nosilcem z nosilnostjo 100 kg ter z montažnim materialom;
Vcel = 100 l, PN 10,
pN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= 2,0 bar (n)</t>
    </r>
  </si>
  <si>
    <r>
      <t>Bronasta spojka:</t>
    </r>
    <r>
      <rPr>
        <sz val="10"/>
        <rFont val="Arial"/>
        <family val="2"/>
        <charset val="238"/>
      </rPr>
      <t xml:space="preserve">
Dobava in montaža bronaste navojne spojke za spoj bakrene in jeklene cevi s tesnilnim materialom; 110 </t>
    </r>
    <r>
      <rPr>
        <sz val="10"/>
        <rFont val="Arial"/>
        <family val="2"/>
        <charset val="238"/>
      </rPr>
      <t>°</t>
    </r>
    <r>
      <rPr>
        <sz val="10"/>
        <rFont val="Arial"/>
        <family val="2"/>
        <charset val="238"/>
      </rPr>
      <t>C; PN 10</t>
    </r>
  </si>
  <si>
    <r>
      <t>Bakrena cev v palicah za press:</t>
    </r>
    <r>
      <rPr>
        <sz val="10"/>
        <rFont val="Arial"/>
        <family val="2"/>
        <charset val="238"/>
      </rPr>
      <t xml:space="preserve">
Dobava in montaža bakrene cevi tip Sanco z dodatno notranjo zaščito proti luknjičasti koroziji (po SF-Cu DIN 1786/1754), (VDI 2035 in DIN 18 380), s fazonskimi kosi za press, z dodatkom za razrez, s spojnim in pritrdilnim materialom</t>
    </r>
  </si>
  <si>
    <t xml:space="preserve">  28 x 1,0 mm</t>
  </si>
  <si>
    <r>
      <t>Pregibna cev:</t>
    </r>
    <r>
      <rPr>
        <sz val="10"/>
        <rFont val="Arial"/>
        <family val="2"/>
        <charset val="238"/>
      </rPr>
      <t xml:space="preserve">
Dobava in montaža armirane pregibne toplotno izolirane cevi s privijaloma s ploščatim tesnenjem, dolžine 400 mm; PN 6</t>
    </r>
  </si>
  <si>
    <r>
      <t>- dovodna ventilatorska enota; q = 920 m³/h; Δp</t>
    </r>
    <r>
      <rPr>
        <vertAlign val="subscript"/>
        <sz val="10"/>
        <rFont val="Arial"/>
        <family val="2"/>
        <charset val="238"/>
      </rPr>
      <t>EXT</t>
    </r>
    <r>
      <rPr>
        <sz val="10"/>
        <rFont val="Arial"/>
        <family val="2"/>
        <charset val="238"/>
      </rPr>
      <t xml:space="preserve"> = 190 Pa; 440 W; ~230 V,</t>
    </r>
  </si>
  <si>
    <r>
      <t>- odvodna ventilatorska enota; q = 725 m³/h; Δp</t>
    </r>
    <r>
      <rPr>
        <vertAlign val="subscript"/>
        <sz val="10"/>
        <rFont val="Arial"/>
        <family val="2"/>
        <charset val="238"/>
      </rPr>
      <t>EXT</t>
    </r>
    <r>
      <rPr>
        <sz val="10"/>
        <rFont val="Arial"/>
        <family val="2"/>
        <charset val="238"/>
      </rPr>
      <t xml:space="preserve"> = 170 Pa; 340 W; ~230 V,</t>
    </r>
  </si>
  <si>
    <r>
      <t>Umivalnik z enoročno armaturo:</t>
    </r>
    <r>
      <rPr>
        <sz val="10"/>
        <rFont val="Arial"/>
        <family val="2"/>
        <charset val="238"/>
      </rPr>
      <t xml:space="preserve">
Dobava in montaža kompletnega umivalnika, sestavljenega iz:  
- konzolne školjke iz sanitarne keramike dim. 640 x 520 mm za pritrditev na steno,
- kromane stoječe enoročne mešalne armature
  za umivalnik z dvema medeninastima 
  kromanima kotnima regulirnima ventiloma 
  DN 15 z rozetama in s povezovalnima cevkama,
- kromanega medeninastega sifona DN 32 z 
  vezno cevjo in s kromano rozeto,    
- kompleta s pritrdilnim in tesnilnim materialom</t>
    </r>
  </si>
  <si>
    <r>
      <t>Vgradni umivalnik z enoročno armaturo:</t>
    </r>
    <r>
      <rPr>
        <sz val="10"/>
        <rFont val="Arial"/>
        <family val="2"/>
        <charset val="238"/>
      </rPr>
      <t xml:space="preserve">
Dobava in vgradnja kompletnega umivalnika, sestavljenega iz:  
- školjke iz sanitarne keramike dim. 50 x 46 cm 
  za vgradnjo v pult,
- kromane stoječe enoročne mešalne armature
  za umivalnik z dvema medeninastima 
  kromanima kotnima regulirnima ventiloma
  DN 15 z rozetama in s povezovalnima cevkama,
- kromanega medeninastega sifona DN 32 z 
  vezno cevjo in s kromano rozeto,    
- kompleta s pritrdilnim in tesnilnim materialom</t>
    </r>
  </si>
  <si>
    <r>
      <t>Umivalnik z enoročno armaturo:</t>
    </r>
    <r>
      <rPr>
        <sz val="10"/>
        <rFont val="Arial"/>
        <family val="2"/>
        <charset val="238"/>
      </rPr>
      <t xml:space="preserve">
Dobava in montaža kompletnega umivalnika primernega za invalide, sestavljenega iz:  
- konzolne školjke iz sanitarne keramike dim. 
  670 x 600 mm za pritrditev na steno,
- kromane stoječe enoročne mešalne armature 
  za umivalnik z dvema medeninastima 
  kromanima kotnima regulirnima ventiloma
  DN 15 z rozetama in s povezovalnima cevkama,
- kromanega medeninastega sifona DN 32 z 
  vezno cevjo in s kromano rozeto,    
- kompleta s pritrdilnim in tesnilnim materialom</t>
    </r>
  </si>
  <si>
    <r>
      <t>Montažni element za umivalnik:</t>
    </r>
    <r>
      <rPr>
        <sz val="10"/>
        <rFont val="Arial"/>
        <family val="2"/>
        <charset val="238"/>
      </rPr>
      <t xml:space="preserve">
Dobava in montaža montažnega elementa za umivalnik, za univerzalno masivno vzidavo in 
suho montažno vgradnjo, za pred stensko in stensko montažo, s pritrdilnim in tesnilnim materialom</t>
    </r>
  </si>
  <si>
    <r>
      <t xml:space="preserve">WC, konzolni s podometnim kotličkom:
</t>
    </r>
    <r>
      <rPr>
        <sz val="10"/>
        <rFont val="Arial"/>
        <family val="2"/>
        <charset val="238"/>
      </rPr>
      <t>Dobava in montaža kompletnega stranišča, sestavljenega iz:
- konzolne školjke iz sanitarne keramike za 
  pritrditev na steno in s stranskim iztokom 
  DN 100,
- vgradnega splakovalnika za univerzalno vzidavo
  in suho montažno vgradnjo, prostornine 6-9 l, 
  s proženjem spredaj ter s PE odtočnim 
  kolenom, prehodnim kosom, z WC priključno 
  garnituro ter s setom za zvočno izolacijo,
- polne plastične sedežne deske s pokrovom in 
  z gumijastimi nastavki,
- kotnega ventila DN15/Ø10 mm za splakovalnik 
  z gibljivo cevko Ø10 mm z rozeto,
- vezne cevi Ø30 mm z manšeto,
- kompleta s pritrdilnim in tesnilnim materialom</t>
    </r>
  </si>
  <si>
    <r>
      <t xml:space="preserve">WC, konzolni s podometnim kotličkom:
</t>
    </r>
    <r>
      <rPr>
        <sz val="10"/>
        <rFont val="Arial"/>
        <family val="2"/>
        <charset val="238"/>
      </rPr>
      <t>Dobava in montaža kompletnega stranišča, sestavljenega iz:
- konzolne školjke iz sanitarne keramike za 
  pritrditev na steno in s stranskim iztokom 
  DN 100 primerna za invalide,
- vgradnega splakovalnika za univerzalno vzidavo
  in suho montažno vgradnjo, prostornine 6-9 l, s 
  proženjem spredaj ter s PE odtočnim kolenom, 
  prehodnim kosom, z WC priključno garnituro 
  ter s setom za zvočno izolacijo,
- dvojne tipke za proženje,
- polne plastične sedežne deske s pokrovom in 
  z gumijastimi nastavki,
- kromanega kotnega ventila DN15/Ø10 mm za
   splakovalnik z gibljivo cevko Ø10 mm z rozeto,
- vezne cevi Ø30 mm z manšeto,
- kompleta s pritrdilnim in tesnilnim materialom</t>
    </r>
  </si>
  <si>
    <r>
      <t>Kuhinjska enoročna stoječa armatura:</t>
    </r>
    <r>
      <rPr>
        <sz val="10"/>
        <rFont val="Arial"/>
        <family val="2"/>
        <charset val="238"/>
      </rPr>
      <t xml:space="preserve">
Dobava in montaža enoročne baterije za pomivalno korito, sestavljene iz:
- kromane stoječe enoročne mešalne armature 
  z dolgim gibljivim izlivom DN 15, z dvema 
  medeninastima kromanima kotnima 
  regulirnima ventiloma DN 15 z rozetama in s 
  povezovalnima cevkama,
- kromanega medeninastega sifona DN 32 z 
  vezno cevjo in s kromano rozeto,
- kompleta s pritrdilnim in tesnilnim materialom</t>
    </r>
  </si>
  <si>
    <r>
      <t>Varnostni ročaj S1:</t>
    </r>
    <r>
      <rPr>
        <sz val="10"/>
        <rFont val="Arial"/>
        <family val="2"/>
        <charset val="238"/>
      </rPr>
      <t xml:space="preserve">
Dobava in montaža jeklenega varnostnega 
ročaja S1, prevlečenega z ognjevarnim nylon poliamidom 6, s pritrdilnim materialom</t>
    </r>
  </si>
  <si>
    <r>
      <t>Nerjavna  brezšivna cev:</t>
    </r>
    <r>
      <rPr>
        <sz val="10"/>
        <rFont val="Arial"/>
        <family val="2"/>
        <charset val="238"/>
      </rPr>
      <t xml:space="preserve">
Dobava in montaža brezšivne nerjavne jeklene cevi po EN 10020 z dodatkom za razrez, s fitingi 
in s pritrdilnim materialom  - za črpanje odpadne vode</t>
    </r>
  </si>
  <si>
    <r>
      <t>PVC talni sifon:</t>
    </r>
    <r>
      <rPr>
        <sz val="10"/>
        <rFont val="Arial"/>
        <family val="2"/>
        <charset val="238"/>
      </rPr>
      <t xml:space="preserve">
Dobava in vgradnja PVC talnega sifona z iztokom DN 50 ter z nerjavečo ploščico 15 x 15 cm, 
skupaj z vgradnim in tesnilnim materialom</t>
    </r>
  </si>
  <si>
    <r>
      <t>Radiator s sredinskim priključkom:</t>
    </r>
    <r>
      <rPr>
        <sz val="10"/>
        <rFont val="Arial"/>
        <family val="2"/>
        <charset val="238"/>
      </rPr>
      <t xml:space="preserve">
Dobava in montaža jeklenega ploščatega radiatorja z vgrajenim ventilom s termostatsko glavo ter s sredinskim priključkom, s prašnim nanosom površin po RAL 9016, za obratovalni tlak do 10 bar in delovno temperaturo do 110 °C, s priključkom za dvocevni sistem ogrevanja, z nosilnimi konzolami, vijaki in z vložki za pritrditev 
ter z zaključnimi letvami</t>
    </r>
  </si>
  <si>
    <t>vsebuje: predmešalni ploskovni keramični 
gorilnik, ventilator za prisilni dovod zgorevalnega zraka in odvod dimnih plinov, rebrasti cevni 
toplotni izmenjevalnik iz alu-silicijeve zlitine, univerzalni krmilni avtomat EMS za optimalno delovanje kotla</t>
  </si>
  <si>
    <r>
      <t xml:space="preserve">- črpalno priključni set s črpalko 3PS15-25, varnostnim ventilom 3 bar, minimalnim omejevalnikom tlaka, s stenskim nosilcem, avtomatskim odzračevalnikom, tripotnim ventilom, varnostnim termostatom, lovilno posodo za kondenzat in s sifonom, z ionizacijsko elektrodo, dimniškim priključnim kosom ter s plinskim ventilom s termičnim varovalom in zapornimi 
ventili na dovodu in povratku - </t>
    </r>
    <r>
      <rPr>
        <b/>
        <sz val="10"/>
        <rFont val="Arial"/>
        <family val="2"/>
        <charset val="238"/>
      </rPr>
      <t>AS3-AP</t>
    </r>
    <r>
      <rPr>
        <sz val="10"/>
        <rFont val="Arial"/>
        <family val="2"/>
        <charset val="238"/>
      </rPr>
      <t xml:space="preserve"> in</t>
    </r>
    <r>
      <rPr>
        <b/>
        <sz val="10"/>
        <rFont val="Arial"/>
        <family val="2"/>
        <charset val="238"/>
      </rPr>
      <t xml:space="preserve"> U-TA11</t>
    </r>
  </si>
  <si>
    <t xml:space="preserve">- nizkotemperaturna regulacija za stenske
   kondenzacijske kotle; </t>
  </si>
  <si>
    <t xml:space="preserve">- nizkotemperaturna regulacija za stenske 
  kondenzacijske kotle; </t>
  </si>
  <si>
    <r>
      <t>podpostaja - za krmiljenje transportne črpalke ter 
z možnostjo dograditve do štirih funkcijskih modulov -</t>
    </r>
    <r>
      <rPr>
        <b/>
        <sz val="10"/>
        <rFont val="Arial"/>
        <family val="2"/>
        <charset val="238"/>
      </rPr>
      <t xml:space="preserve">  R 4323</t>
    </r>
  </si>
  <si>
    <r>
      <t xml:space="preserve">- funkcijski modul za kaskadno delovanje kotlov 
  (za največ 2 kotla) - </t>
    </r>
    <r>
      <rPr>
        <b/>
        <sz val="10"/>
        <rFont val="Arial"/>
        <family val="2"/>
        <charset val="238"/>
      </rPr>
      <t>FM 456</t>
    </r>
  </si>
  <si>
    <r>
      <t xml:space="preserve">- funkcijski modul za dva ogrevalna kroga z 
  mešalnim ventilom z enim tipalom - </t>
    </r>
    <r>
      <rPr>
        <b/>
        <sz val="10"/>
        <rFont val="Arial"/>
        <family val="2"/>
        <charset val="238"/>
      </rPr>
      <t>FM 442</t>
    </r>
  </si>
  <si>
    <r>
      <t xml:space="preserve">- tipalo temperature predtoka za ogrevalne kroge 
  z mešalnim ventilom; s priključnim konektorjem 
  in priborom </t>
    </r>
    <r>
      <rPr>
        <b/>
        <sz val="10"/>
        <rFont val="Arial"/>
        <family val="2"/>
        <charset val="238"/>
      </rPr>
      <t>FV/FZ</t>
    </r>
  </si>
  <si>
    <r>
      <t>- osnovni kaskadni dimniški komplet za 2 kotla 
  GB162-do 45 kW v kaskadi, sestavljen iz: 
- priključna cev DN 80/125 s poševnim
   priključkom,
- 0,5 m - koaksialni podaljšek Ø110/160 mm 
  jeklo/PP, 
- 1 m (krajšanje ni možno) - koaksialni podaljšek
  Ø110/160 mm jeklo/PP, 
- koaksialni ravni revizijski kos Ø110/160 mm 
  jeklo/PP, 
- 2 kosa - koaksialno koleno 45</t>
    </r>
    <r>
      <rPr>
        <sz val="10"/>
        <rFont val="Arial Narrow"/>
        <family val="2"/>
        <charset val="238"/>
      </rPr>
      <t>º</t>
    </r>
    <r>
      <rPr>
        <sz val="10"/>
        <rFont val="Arial"/>
        <family val="2"/>
        <charset val="238"/>
      </rPr>
      <t xml:space="preserve"> Ø110/160 mm 
  jeklo/PP, 
- 2 m - koaksialna dimniška cev Ø110/160 mm, 
- prehodni kos za poševno streho z nagibom 
  25 -45</t>
    </r>
    <r>
      <rPr>
        <sz val="10"/>
        <rFont val="Arial Narrow"/>
        <family val="2"/>
        <charset val="238"/>
      </rPr>
      <t>º</t>
    </r>
    <r>
      <rPr>
        <sz val="10"/>
        <rFont val="Arial"/>
        <family val="2"/>
        <charset val="238"/>
      </rPr>
      <t>, črne barve, Ø110/160 mm z zaščitno 
  kapo za dež,
- 1 m - koaksialni zaključni kos, črne barve
  Ø110/166 za DN 110,</t>
    </r>
  </si>
  <si>
    <t>- elektronska črpalka ogrevalnega kroga Alpha
   25-40 s proti povratnim ventilom,</t>
  </si>
  <si>
    <t>- elektronska črpalka ogrevalnega kroga Alpha 
  25-60 s proti povratnim ventilom,</t>
  </si>
  <si>
    <t>- tripotni regulacijski ventil DN 20 z  
  elektromotornim pogonom,</t>
  </si>
  <si>
    <r>
      <t>Elektronska obtočna črpalka:</t>
    </r>
    <r>
      <rPr>
        <sz val="10"/>
        <rFont val="Arial"/>
        <family val="2"/>
        <charset val="238"/>
      </rPr>
      <t xml:space="preserve">
Dobava in vgradnja obtočne črpalke z mokrim rotorjem z vgrajeno elektronsko regulacijo moči, 
za vgradnjo v cevovod, za variabilni diferenčni tlak, 
z navojnimi priključki in montažnim materialom;</t>
    </r>
  </si>
  <si>
    <r>
      <t>Požarno tesnjenje:</t>
    </r>
    <r>
      <rPr>
        <sz val="10"/>
        <rFont val="Arial"/>
        <family val="2"/>
        <charset val="238"/>
      </rPr>
      <t xml:space="preserve">
Tesnjenje vgrajenih požarnih loput s požarno 
peno za rege do širine 40 mm</t>
    </r>
  </si>
  <si>
    <r>
      <t>Pripravljalna in zaključna dela:</t>
    </r>
    <r>
      <rPr>
        <sz val="10"/>
        <rFont val="Arial"/>
        <family val="2"/>
        <charset val="238"/>
      </rPr>
      <t xml:space="preserve">
Pripravljalna dela, zarisovanje tras, poskusno obratovanje, toplotni preskus, regulacija armatur 
in zaključna dela</t>
    </r>
  </si>
  <si>
    <t>- podnožje iz jeklene pocinkane pločevine s
   priključnimi elementi,</t>
  </si>
  <si>
    <t>- plastični pokrov, zunanja stran obarvana z 
  epoksidnim prašnim premazom,</t>
  </si>
  <si>
    <r>
      <t xml:space="preserve">Ventil za hidravlično uravnoteženje: </t>
    </r>
    <r>
      <rPr>
        <sz val="10"/>
        <rFont val="Arial"/>
        <family val="2"/>
        <charset val="238"/>
      </rPr>
      <t xml:space="preserve">
Dobava in montaža ventila za hidravlično uravnoteženje iz medenine, z merilnimi priključki, za nastavitev pretoka, z ročnim kolesom s 
številčno digitalno skalo za pred nastavitev in možnost blokiranja nastavljenega položaja, navojne izvedbe, s tesnilnim materialom; 110 °C; PN 16</t>
    </r>
  </si>
  <si>
    <r>
      <t>Montažna kaseta:</t>
    </r>
    <r>
      <rPr>
        <sz val="10"/>
        <rFont val="Arial"/>
        <family val="2"/>
        <charset val="238"/>
      </rPr>
      <t xml:space="preserve">
Dobava in vgradnja podometne montažne plastične kasete notranjih dimenzij 
30 x 20 x 15 cm s pokrovom, za vgradnjo zunanjih priključnih ventilov</t>
    </r>
  </si>
  <si>
    <r>
      <t>Požarno tesnjenje:</t>
    </r>
    <r>
      <rPr>
        <sz val="10"/>
        <rFont val="Arial"/>
        <family val="2"/>
        <charset val="238"/>
      </rPr>
      <t xml:space="preserve">
Tesnjenje vgrajenih požarnih loput s požarno 
peno za reže do širine 40 mm</t>
    </r>
  </si>
  <si>
    <t>- zvočno izolirano ohišje iz alu profilov ter z jedrom
  iz izolacijskih plošč iz ognjevarne izolacije 
  debeline 50 mm, razred korozijske zaščite C4 po
  EN ISO 12944-2 1998,</t>
  </si>
  <si>
    <t>- ploščni rekuperator s toplotnim izkoristkom 
  η = 0,815,</t>
  </si>
  <si>
    <r>
      <t>- enota za ogrevanje zraka s toplo vodo temp. 
  75/55 °C; Ф</t>
    </r>
    <r>
      <rPr>
        <vertAlign val="subscript"/>
        <sz val="10"/>
        <rFont val="Arial"/>
        <family val="2"/>
        <charset val="238"/>
      </rPr>
      <t>G</t>
    </r>
    <r>
      <rPr>
        <sz val="10"/>
        <rFont val="Arial"/>
        <family val="2"/>
        <charset val="238"/>
      </rPr>
      <t xml:space="preserve"> = 2,70 kW,</t>
    </r>
  </si>
  <si>
    <t>- tripotni regulacijski ventil Regin ZTR15-1,6 z el.
  motornim pogonom RVAZ4-24A; 0-10 V,</t>
  </si>
  <si>
    <r>
      <t>Pravokotni prezračevalni kanali:</t>
    </r>
    <r>
      <rPr>
        <sz val="10"/>
        <rFont val="Arial"/>
        <family val="2"/>
        <charset val="238"/>
      </rPr>
      <t xml:space="preserve">
Dobava in montaža pravokotnih kanalov iz pocinkane pločevine s fazonskimi kosi po 
SIST EN 1505, SIST prEN 1507, SIST prEN12236, DIN 24190 in DIN  24191, s tesnilnim, spojnim, pritrdilnim in obešalnim materialom</t>
    </r>
  </si>
  <si>
    <r>
      <t>Okrogli prezračevalni kanali:</t>
    </r>
    <r>
      <rPr>
        <sz val="10"/>
        <rFont val="Arial"/>
        <family val="2"/>
        <charset val="238"/>
      </rPr>
      <t xml:space="preserve">
Dobava in montaža spiralno robljenih kanalov iz pocinkane pločevine s fazonskimi kosi po SIST 
EN 1506, SIST prEN 12237, SIST prEN12236 in DIN  24151, s tesnilnim, spojnim, pritrdilnim in obešalnim materialom</t>
    </r>
  </si>
  <si>
    <r>
      <t>Neizolirana gibljiva cev:</t>
    </r>
    <r>
      <rPr>
        <sz val="10"/>
        <rFont val="Arial"/>
        <family val="2"/>
        <charset val="238"/>
      </rPr>
      <t xml:space="preserve">
Dobava in vgradnja neizolirane gibljive cevi po 
DIN 24146 iz 5-slojne laminirane alu folije in poliestra, ojačena z jekleno spiralo; </t>
    </r>
  </si>
  <si>
    <r>
      <t>Priključitev plinskega porabnika:</t>
    </r>
    <r>
      <rPr>
        <sz val="10"/>
        <rFont val="Arial"/>
        <family val="2"/>
        <charset val="238"/>
      </rPr>
      <t xml:space="preserve">
Izdelava cevne povezave med plinskim 
priključkom in porabnikom plina</t>
    </r>
  </si>
</sst>
</file>

<file path=xl/styles.xml><?xml version="1.0" encoding="utf-8"?>
<styleSheet xmlns="http://schemas.openxmlformats.org/spreadsheetml/2006/main">
  <numFmts count="6">
    <numFmt numFmtId="43" formatCode="_-* #,##0.00\ _S_I_T_-;\-* #,##0.00\ _S_I_T_-;_-* &quot;-&quot;??\ _S_I_T_-;_-@_-"/>
    <numFmt numFmtId="164" formatCode="_(* #,##0.00_);_(* \(#,##0.00\);_(* &quot;-&quot;??_);_(@_)"/>
    <numFmt numFmtId="165" formatCode="00&quot;.&quot;"/>
    <numFmt numFmtId="166" formatCode="0.0"/>
    <numFmt numFmtId="167" formatCode="#,##0.00\ [$SIT-424]"/>
    <numFmt numFmtId="168" formatCode="#,##0.00\ [$EUR]"/>
  </numFmts>
  <fonts count="20">
    <font>
      <sz val="10"/>
      <name val="Arial"/>
      <charset val="238"/>
    </font>
    <font>
      <sz val="10"/>
      <name val="Arial"/>
      <family val="2"/>
      <charset val="238"/>
    </font>
    <font>
      <sz val="10"/>
      <name val="Gatineau"/>
    </font>
    <font>
      <sz val="12"/>
      <name val="Courier"/>
      <family val="3"/>
    </font>
    <font>
      <sz val="11"/>
      <name val="Tahoma"/>
      <family val="2"/>
      <charset val="238"/>
    </font>
    <font>
      <sz val="10"/>
      <name val="Arial CE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vertAlign val="subscript"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8.6999999999999993"/>
      <name val="Arial"/>
      <family val="2"/>
      <charset val="238"/>
    </font>
    <font>
      <b/>
      <sz val="10"/>
      <name val="Arial"/>
      <family val="2"/>
    </font>
    <font>
      <sz val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2" fillId="0" borderId="0"/>
    <xf numFmtId="0" fontId="5" fillId="0" borderId="0"/>
    <xf numFmtId="37" fontId="3" fillId="0" borderId="0"/>
    <xf numFmtId="0" fontId="5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5">
    <xf numFmtId="0" fontId="0" fillId="0" borderId="0" xfId="0"/>
    <xf numFmtId="0" fontId="4" fillId="0" borderId="0" xfId="6" applyFont="1"/>
    <xf numFmtId="0" fontId="4" fillId="0" borderId="0" xfId="6" applyFont="1" applyAlignment="1">
      <alignment horizontal="right"/>
    </xf>
    <xf numFmtId="167" fontId="4" fillId="0" borderId="0" xfId="6" applyNumberFormat="1" applyFont="1"/>
    <xf numFmtId="0" fontId="8" fillId="0" borderId="0" xfId="0" applyFont="1"/>
    <xf numFmtId="4" fontId="8" fillId="0" borderId="0" xfId="1" applyNumberFormat="1" applyFont="1" applyFill="1" applyBorder="1" applyAlignment="1" applyProtection="1">
      <alignment horizontal="right"/>
    </xf>
    <xf numFmtId="4" fontId="8" fillId="0" borderId="0" xfId="7" applyNumberFormat="1" applyFont="1" applyAlignment="1" applyProtection="1">
      <alignment horizontal="right" wrapText="1"/>
    </xf>
    <xf numFmtId="0" fontId="11" fillId="0" borderId="0" xfId="14" applyNumberFormat="1" applyFont="1" applyBorder="1" applyAlignment="1">
      <alignment horizontal="left"/>
    </xf>
    <xf numFmtId="0" fontId="8" fillId="0" borderId="0" xfId="14" applyNumberFormat="1" applyFont="1" applyBorder="1" applyAlignment="1">
      <alignment horizontal="left"/>
    </xf>
    <xf numFmtId="0" fontId="12" fillId="0" borderId="0" xfId="14" applyNumberFormat="1" applyFont="1" applyBorder="1" applyAlignment="1">
      <alignment horizontal="left"/>
    </xf>
    <xf numFmtId="0" fontId="8" fillId="0" borderId="0" xfId="0" applyFont="1" applyAlignment="1">
      <alignment wrapText="1"/>
    </xf>
    <xf numFmtId="4" fontId="8" fillId="0" borderId="0" xfId="7" applyNumberFormat="1" applyFont="1" applyAlignment="1" applyProtection="1">
      <alignment horizontal="right" wrapText="1"/>
      <protection locked="0"/>
    </xf>
    <xf numFmtId="0" fontId="8" fillId="0" borderId="0" xfId="14" applyNumberFormat="1" applyFont="1" applyBorder="1" applyAlignment="1">
      <alignment horizontal="left" wrapText="1"/>
    </xf>
    <xf numFmtId="0" fontId="12" fillId="0" borderId="0" xfId="0" applyFont="1" applyAlignment="1">
      <alignment wrapText="1"/>
    </xf>
    <xf numFmtId="0" fontId="12" fillId="0" borderId="0" xfId="14" applyNumberFormat="1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8" fillId="0" borderId="0" xfId="0" applyFont="1" applyAlignment="1" applyProtection="1">
      <alignment horizontal="right" wrapText="1"/>
      <protection locked="0"/>
    </xf>
    <xf numFmtId="4" fontId="8" fillId="0" borderId="0" xfId="0" applyNumberFormat="1" applyFont="1" applyFill="1" applyAlignment="1" applyProtection="1">
      <alignment horizontal="right"/>
      <protection locked="0"/>
    </xf>
    <xf numFmtId="2" fontId="8" fillId="0" borderId="0" xfId="0" applyNumberFormat="1" applyFont="1" applyFill="1" applyAlignment="1" applyProtection="1">
      <alignment horizontal="right"/>
      <protection locked="0"/>
    </xf>
    <xf numFmtId="4" fontId="8" fillId="0" borderId="0" xfId="0" applyNumberFormat="1" applyFont="1" applyAlignment="1" applyProtection="1">
      <alignment horizontal="right" wrapText="1"/>
      <protection locked="0"/>
    </xf>
    <xf numFmtId="0" fontId="12" fillId="0" borderId="0" xfId="0" applyFont="1" applyAlignment="1" applyProtection="1">
      <alignment horizontal="right" wrapText="1"/>
      <protection locked="0"/>
    </xf>
    <xf numFmtId="0" fontId="8" fillId="0" borderId="0" xfId="0" applyFont="1" applyAlignment="1" applyProtection="1">
      <alignment horizontal="right" wrapText="1"/>
    </xf>
    <xf numFmtId="4" fontId="8" fillId="0" borderId="0" xfId="0" applyNumberFormat="1" applyFont="1" applyAlignment="1" applyProtection="1">
      <alignment horizontal="right" wrapText="1"/>
    </xf>
    <xf numFmtId="0" fontId="8" fillId="0" borderId="0" xfId="0" applyFont="1" applyAlignment="1" applyProtection="1">
      <alignment horizontal="right"/>
      <protection locked="0"/>
    </xf>
    <xf numFmtId="4" fontId="8" fillId="0" borderId="0" xfId="0" applyNumberFormat="1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</xf>
    <xf numFmtId="4" fontId="8" fillId="0" borderId="0" xfId="0" applyNumberFormat="1" applyFont="1" applyAlignment="1" applyProtection="1">
      <alignment horizontal="right"/>
    </xf>
    <xf numFmtId="4" fontId="8" fillId="0" borderId="0" xfId="7" applyNumberFormat="1" applyFont="1" applyFill="1" applyAlignment="1" applyProtection="1">
      <alignment horizontal="right" wrapText="1"/>
    </xf>
    <xf numFmtId="0" fontId="8" fillId="0" borderId="0" xfId="6" applyFont="1" applyAlignment="1">
      <alignment horizontal="right"/>
    </xf>
    <xf numFmtId="0" fontId="8" fillId="0" borderId="0" xfId="6" applyFont="1"/>
    <xf numFmtId="167" fontId="8" fillId="0" borderId="0" xfId="6" applyNumberFormat="1" applyFont="1"/>
    <xf numFmtId="0" fontId="9" fillId="0" borderId="0" xfId="6" applyFont="1"/>
    <xf numFmtId="0" fontId="8" fillId="0" borderId="0" xfId="6" applyFont="1" applyAlignment="1">
      <alignment horizontal="center"/>
    </xf>
    <xf numFmtId="168" fontId="8" fillId="0" borderId="0" xfId="13" applyNumberFormat="1" applyFont="1" applyBorder="1"/>
    <xf numFmtId="167" fontId="8" fillId="0" borderId="0" xfId="13" applyNumberFormat="1" applyFont="1"/>
    <xf numFmtId="0" fontId="8" fillId="0" borderId="1" xfId="6" applyFont="1" applyBorder="1" applyAlignment="1">
      <alignment horizontal="right"/>
    </xf>
    <xf numFmtId="0" fontId="8" fillId="0" borderId="1" xfId="6" applyFont="1" applyBorder="1"/>
    <xf numFmtId="168" fontId="8" fillId="0" borderId="1" xfId="13" applyNumberFormat="1" applyFont="1" applyBorder="1"/>
    <xf numFmtId="0" fontId="9" fillId="0" borderId="0" xfId="6" applyFont="1" applyAlignment="1">
      <alignment horizontal="right"/>
    </xf>
    <xf numFmtId="164" fontId="8" fillId="0" borderId="0" xfId="13" applyFont="1" applyFill="1" applyBorder="1" applyAlignment="1">
      <alignment horizontal="right"/>
    </xf>
    <xf numFmtId="167" fontId="8" fillId="0" borderId="0" xfId="13" applyNumberFormat="1" applyFont="1" applyFill="1" applyBorder="1" applyAlignment="1">
      <alignment horizontal="right"/>
    </xf>
    <xf numFmtId="0" fontId="9" fillId="0" borderId="0" xfId="0" applyFont="1" applyAlignment="1">
      <alignment horizontal="right" vertical="center"/>
    </xf>
    <xf numFmtId="4" fontId="9" fillId="0" borderId="0" xfId="14" applyNumberFormat="1" applyFont="1" applyBorder="1" applyAlignment="1">
      <alignment horizontal="right"/>
    </xf>
    <xf numFmtId="4" fontId="9" fillId="0" borderId="2" xfId="14" applyNumberFormat="1" applyFont="1" applyFill="1" applyBorder="1" applyAlignment="1" applyProtection="1">
      <alignment horizontal="right" wrapText="1"/>
    </xf>
    <xf numFmtId="0" fontId="8" fillId="0" borderId="0" xfId="0" applyFont="1" applyBorder="1" applyAlignment="1" applyProtection="1">
      <alignment horizontal="right" wrapText="1"/>
    </xf>
    <xf numFmtId="43" fontId="8" fillId="0" borderId="0" xfId="11" applyFont="1" applyFill="1" applyAlignment="1" applyProtection="1">
      <alignment horizontal="right"/>
      <protection locked="0"/>
    </xf>
    <xf numFmtId="0" fontId="15" fillId="0" borderId="0" xfId="6" applyFont="1"/>
    <xf numFmtId="0" fontId="15" fillId="0" borderId="0" xfId="14" quotePrefix="1" applyNumberFormat="1" applyFont="1" applyFill="1" applyBorder="1" applyAlignment="1">
      <alignment horizontal="left" vertical="top" wrapText="1"/>
    </xf>
    <xf numFmtId="0" fontId="8" fillId="0" borderId="0" xfId="2" applyFont="1" applyAlignment="1" applyProtection="1">
      <alignment horizontal="right"/>
      <protection locked="0"/>
    </xf>
    <xf numFmtId="0" fontId="8" fillId="0" borderId="0" xfId="2" applyFont="1" applyAlignment="1" applyProtection="1">
      <alignment horizontal="right"/>
    </xf>
    <xf numFmtId="4" fontId="8" fillId="0" borderId="0" xfId="2" applyNumberFormat="1" applyFont="1" applyFill="1" applyAlignment="1" applyProtection="1">
      <alignment horizontal="right"/>
      <protection locked="0"/>
    </xf>
    <xf numFmtId="2" fontId="8" fillId="0" borderId="0" xfId="2" applyNumberFormat="1" applyFont="1" applyFill="1" applyAlignment="1" applyProtection="1">
      <alignment horizontal="right"/>
      <protection locked="0"/>
    </xf>
    <xf numFmtId="4" fontId="8" fillId="0" borderId="0" xfId="2" applyNumberFormat="1" applyFont="1" applyAlignment="1" applyProtection="1">
      <alignment horizontal="right" wrapText="1"/>
    </xf>
    <xf numFmtId="4" fontId="8" fillId="0" borderId="0" xfId="2" applyNumberFormat="1" applyFont="1" applyAlignment="1" applyProtection="1">
      <alignment horizontal="right"/>
    </xf>
    <xf numFmtId="0" fontId="8" fillId="0" borderId="0" xfId="2" applyFont="1" applyBorder="1" applyAlignment="1" applyProtection="1">
      <alignment horizontal="right" wrapText="1"/>
    </xf>
    <xf numFmtId="168" fontId="18" fillId="0" borderId="0" xfId="13" applyNumberFormat="1" applyFont="1"/>
    <xf numFmtId="4" fontId="1" fillId="0" borderId="0" xfId="0" applyNumberFormat="1" applyFont="1" applyFill="1" applyAlignment="1" applyProtection="1">
      <alignment horizontal="right"/>
      <protection locked="0"/>
    </xf>
    <xf numFmtId="4" fontId="1" fillId="0" borderId="0" xfId="7" applyNumberFormat="1" applyFont="1" applyAlignment="1" applyProtection="1">
      <alignment horizontal="right" wrapText="1"/>
    </xf>
    <xf numFmtId="4" fontId="1" fillId="0" borderId="0" xfId="7" applyNumberFormat="1" applyFont="1" applyAlignment="1" applyProtection="1">
      <alignment horizontal="right" wrapText="1"/>
      <protection locked="0"/>
    </xf>
    <xf numFmtId="0" fontId="1" fillId="0" borderId="0" xfId="6" applyFont="1"/>
    <xf numFmtId="0" fontId="1" fillId="0" borderId="0" xfId="2" applyFont="1" applyAlignment="1" applyProtection="1">
      <alignment horizontal="right"/>
      <protection locked="0"/>
    </xf>
    <xf numFmtId="0" fontId="1" fillId="0" borderId="0" xfId="2" applyFont="1" applyAlignment="1" applyProtection="1">
      <alignment horizontal="right"/>
    </xf>
    <xf numFmtId="4" fontId="1" fillId="0" borderId="0" xfId="2" applyNumberFormat="1" applyFont="1" applyFill="1" applyAlignment="1" applyProtection="1">
      <alignment horizontal="right"/>
      <protection locked="0"/>
    </xf>
    <xf numFmtId="4" fontId="1" fillId="0" borderId="0" xfId="14" applyNumberFormat="1" applyFont="1" applyFill="1" applyBorder="1" applyAlignment="1" applyProtection="1">
      <alignment horizontal="right" wrapText="1"/>
      <protection locked="0"/>
    </xf>
    <xf numFmtId="2" fontId="1" fillId="0" borderId="0" xfId="0" applyNumberFormat="1" applyFont="1" applyFill="1" applyAlignment="1" applyProtection="1">
      <alignment horizontal="right"/>
      <protection locked="0"/>
    </xf>
    <xf numFmtId="4" fontId="1" fillId="0" borderId="0" xfId="7" applyNumberFormat="1" applyFont="1" applyFill="1" applyAlignment="1" applyProtection="1">
      <alignment horizontal="right" wrapText="1"/>
    </xf>
    <xf numFmtId="49" fontId="9" fillId="0" borderId="0" xfId="14" applyNumberFormat="1" applyFont="1" applyFill="1" applyBorder="1" applyAlignment="1" applyProtection="1">
      <alignment horizontal="left" wrapText="1"/>
    </xf>
    <xf numFmtId="0" fontId="9" fillId="0" borderId="0" xfId="14" applyNumberFormat="1" applyFont="1" applyBorder="1" applyAlignment="1" applyProtection="1">
      <alignment horizontal="left" wrapText="1"/>
    </xf>
    <xf numFmtId="4" fontId="9" fillId="0" borderId="0" xfId="14" applyNumberFormat="1" applyFont="1" applyFill="1" applyBorder="1" applyAlignment="1" applyProtection="1">
      <alignment horizontal="right" wrapText="1"/>
    </xf>
    <xf numFmtId="0" fontId="8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65" fontId="8" fillId="0" borderId="3" xfId="9" applyNumberFormat="1" applyFont="1" applyFill="1" applyBorder="1" applyAlignment="1" applyProtection="1">
      <alignment horizontal="left" vertical="center" wrapText="1"/>
    </xf>
    <xf numFmtId="0" fontId="8" fillId="0" borderId="3" xfId="9" applyNumberFormat="1" applyFont="1" applyFill="1" applyBorder="1" applyAlignment="1" applyProtection="1">
      <alignment horizontal="center" vertical="center"/>
    </xf>
    <xf numFmtId="166" fontId="8" fillId="0" borderId="3" xfId="9" applyNumberFormat="1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wrapText="1"/>
    </xf>
    <xf numFmtId="165" fontId="8" fillId="0" borderId="0" xfId="9" applyNumberFormat="1" applyFont="1" applyFill="1" applyBorder="1" applyAlignment="1" applyProtection="1">
      <alignment horizontal="right" vertical="top" wrapText="1"/>
    </xf>
    <xf numFmtId="0" fontId="9" fillId="0" borderId="0" xfId="14" applyNumberFormat="1" applyFont="1" applyFill="1" applyBorder="1" applyAlignment="1" applyProtection="1">
      <alignment horizontal="left" vertical="top" wrapText="1"/>
    </xf>
    <xf numFmtId="0" fontId="8" fillId="2" borderId="0" xfId="0" applyFont="1" applyFill="1" applyAlignment="1" applyProtection="1">
      <alignment wrapText="1"/>
    </xf>
    <xf numFmtId="0" fontId="1" fillId="0" borderId="0" xfId="14" applyNumberFormat="1" applyFont="1" applyFill="1" applyBorder="1" applyAlignment="1" applyProtection="1">
      <alignment horizontal="left" vertical="top" wrapText="1"/>
    </xf>
    <xf numFmtId="0" fontId="8" fillId="0" borderId="0" xfId="14" applyNumberFormat="1" applyFont="1" applyFill="1" applyBorder="1" applyAlignment="1" applyProtection="1">
      <alignment horizontal="left" vertical="top" wrapText="1"/>
    </xf>
    <xf numFmtId="0" fontId="8" fillId="0" borderId="0" xfId="0" applyFont="1" applyAlignment="1" applyProtection="1">
      <alignment vertical="top" wrapText="1"/>
    </xf>
    <xf numFmtId="49" fontId="8" fillId="0" borderId="0" xfId="9" applyNumberFormat="1" applyFont="1" applyFill="1" applyBorder="1" applyAlignment="1" applyProtection="1">
      <alignment horizontal="left" vertical="top"/>
    </xf>
    <xf numFmtId="0" fontId="8" fillId="0" borderId="0" xfId="0" applyFont="1" applyProtection="1"/>
    <xf numFmtId="0" fontId="8" fillId="0" borderId="0" xfId="0" applyFont="1" applyFill="1" applyAlignment="1" applyProtection="1">
      <alignment wrapText="1"/>
    </xf>
    <xf numFmtId="0" fontId="1" fillId="0" borderId="0" xfId="6" applyFont="1" applyProtection="1"/>
    <xf numFmtId="0" fontId="4" fillId="0" borderId="0" xfId="6" applyFont="1" applyAlignment="1" applyProtection="1">
      <alignment horizontal="right"/>
    </xf>
    <xf numFmtId="0" fontId="8" fillId="0" borderId="0" xfId="6" applyFont="1" applyProtection="1"/>
    <xf numFmtId="49" fontId="8" fillId="0" borderId="0" xfId="9" applyNumberFormat="1" applyFont="1" applyFill="1" applyBorder="1" applyAlignment="1" applyProtection="1">
      <alignment horizontal="left" vertical="top" wrapText="1"/>
    </xf>
    <xf numFmtId="0" fontId="8" fillId="0" borderId="0" xfId="0" applyFont="1" applyFill="1" applyAlignment="1" applyProtection="1">
      <alignment vertical="top" wrapText="1"/>
    </xf>
    <xf numFmtId="165" fontId="8" fillId="0" borderId="0" xfId="11" applyNumberFormat="1" applyFont="1" applyFill="1" applyBorder="1" applyAlignment="1" applyProtection="1">
      <alignment horizontal="right" vertical="top"/>
    </xf>
    <xf numFmtId="165" fontId="8" fillId="0" borderId="0" xfId="11" applyNumberFormat="1" applyFont="1" applyFill="1" applyBorder="1" applyAlignment="1" applyProtection="1">
      <alignment horizontal="right" vertical="top" wrapText="1"/>
    </xf>
    <xf numFmtId="0" fontId="7" fillId="2" borderId="0" xfId="0" applyFont="1" applyFill="1" applyProtection="1"/>
    <xf numFmtId="0" fontId="8" fillId="0" borderId="0" xfId="0" applyFont="1" applyBorder="1" applyAlignment="1" applyProtection="1">
      <alignment wrapText="1"/>
    </xf>
    <xf numFmtId="165" fontId="8" fillId="0" borderId="2" xfId="14" applyNumberFormat="1" applyFont="1" applyFill="1" applyBorder="1" applyAlignment="1" applyProtection="1">
      <alignment horizontal="left" vertical="center" wrapText="1"/>
    </xf>
    <xf numFmtId="0" fontId="9" fillId="0" borderId="2" xfId="14" applyNumberFormat="1" applyFont="1" applyFill="1" applyBorder="1" applyAlignment="1" applyProtection="1">
      <alignment horizontal="left"/>
    </xf>
    <xf numFmtId="4" fontId="9" fillId="0" borderId="2" xfId="7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right" wrapText="1"/>
    </xf>
    <xf numFmtId="4" fontId="9" fillId="0" borderId="0" xfId="14" applyNumberFormat="1" applyFont="1" applyFill="1" applyBorder="1" applyAlignment="1" applyProtection="1">
      <alignment horizontal="right"/>
    </xf>
    <xf numFmtId="0" fontId="0" fillId="0" borderId="0" xfId="0" applyAlignment="1" applyProtection="1">
      <alignment vertical="top"/>
    </xf>
    <xf numFmtId="0" fontId="8" fillId="0" borderId="0" xfId="0" applyFont="1" applyAlignment="1" applyProtection="1">
      <alignment vertical="top"/>
    </xf>
    <xf numFmtId="165" fontId="8" fillId="0" borderId="0" xfId="9" applyNumberFormat="1" applyFont="1" applyFill="1" applyBorder="1" applyAlignment="1" applyProtection="1">
      <alignment horizontal="left" vertical="top" wrapText="1"/>
    </xf>
    <xf numFmtId="0" fontId="8" fillId="0" borderId="0" xfId="9" applyNumberFormat="1" applyFont="1" applyFill="1" applyBorder="1" applyAlignment="1" applyProtection="1">
      <alignment horizontal="center" vertical="top"/>
    </xf>
    <xf numFmtId="49" fontId="1" fillId="0" borderId="0" xfId="9" applyNumberFormat="1" applyFont="1" applyFill="1" applyBorder="1" applyAlignment="1" applyProtection="1">
      <alignment horizontal="left" vertical="top"/>
    </xf>
    <xf numFmtId="0" fontId="1" fillId="0" borderId="0" xfId="14" quotePrefix="1" applyNumberFormat="1" applyFont="1" applyFill="1" applyBorder="1" applyAlignment="1" applyProtection="1">
      <alignment horizontal="left" vertical="top" wrapText="1"/>
    </xf>
    <xf numFmtId="49" fontId="1" fillId="0" borderId="0" xfId="9" quotePrefix="1" applyNumberFormat="1" applyFont="1" applyFill="1" applyBorder="1" applyAlignment="1" applyProtection="1">
      <alignment horizontal="left" vertical="top"/>
    </xf>
    <xf numFmtId="0" fontId="1" fillId="0" borderId="1" xfId="14" quotePrefix="1" applyNumberFormat="1" applyFont="1" applyFill="1" applyBorder="1" applyAlignment="1" applyProtection="1">
      <alignment horizontal="left" vertical="top" wrapText="1"/>
    </xf>
    <xf numFmtId="0" fontId="8" fillId="0" borderId="0" xfId="0" applyFont="1" applyAlignment="1" applyProtection="1">
      <alignment horizontal="right" vertical="top"/>
    </xf>
    <xf numFmtId="0" fontId="8" fillId="0" borderId="0" xfId="0" applyFont="1" applyFill="1" applyAlignment="1" applyProtection="1">
      <alignment vertical="top"/>
    </xf>
    <xf numFmtId="0" fontId="0" fillId="2" borderId="0" xfId="0" applyFill="1" applyAlignment="1" applyProtection="1">
      <alignment vertical="top"/>
    </xf>
    <xf numFmtId="165" fontId="1" fillId="0" borderId="0" xfId="9" applyNumberFormat="1" applyFont="1" applyFill="1" applyBorder="1" applyAlignment="1" applyProtection="1">
      <alignment horizontal="right" vertical="top" wrapText="1"/>
    </xf>
    <xf numFmtId="0" fontId="8" fillId="0" borderId="0" xfId="2" applyFont="1" applyAlignment="1" applyProtection="1">
      <alignment horizontal="right" vertical="top"/>
    </xf>
    <xf numFmtId="0" fontId="8" fillId="0" borderId="0" xfId="14" quotePrefix="1" applyNumberFormat="1" applyFont="1" applyFill="1" applyBorder="1" applyAlignment="1" applyProtection="1">
      <alignment horizontal="left" vertical="top" wrapText="1"/>
    </xf>
    <xf numFmtId="0" fontId="8" fillId="0" borderId="0" xfId="2" applyProtection="1"/>
    <xf numFmtId="0" fontId="9" fillId="0" borderId="0" xfId="8" applyFont="1" applyFill="1" applyAlignment="1" applyProtection="1">
      <alignment horizontal="left" vertical="top" wrapText="1"/>
    </xf>
    <xf numFmtId="0" fontId="8" fillId="0" borderId="0" xfId="0" applyFont="1" applyBorder="1" applyAlignment="1" applyProtection="1">
      <alignment vertical="top"/>
    </xf>
    <xf numFmtId="165" fontId="8" fillId="0" borderId="0" xfId="14" applyNumberFormat="1" applyFont="1" applyFill="1" applyBorder="1" applyAlignment="1" applyProtection="1">
      <alignment horizontal="left" vertical="top" wrapText="1"/>
    </xf>
    <xf numFmtId="0" fontId="9" fillId="0" borderId="0" xfId="14" applyNumberFormat="1" applyFont="1" applyFill="1" applyBorder="1" applyAlignment="1" applyProtection="1">
      <alignment horizontal="left" vertical="top"/>
    </xf>
    <xf numFmtId="0" fontId="0" fillId="0" borderId="0" xfId="0" applyAlignment="1" applyProtection="1">
      <alignment horizontal="right"/>
    </xf>
    <xf numFmtId="49" fontId="1" fillId="0" borderId="0" xfId="9" applyNumberFormat="1" applyFont="1" applyFill="1" applyBorder="1" applyAlignment="1" applyProtection="1">
      <alignment horizontal="left" vertical="top" wrapText="1"/>
    </xf>
    <xf numFmtId="0" fontId="1" fillId="0" borderId="0" xfId="0" applyFont="1" applyProtection="1"/>
    <xf numFmtId="49" fontId="8" fillId="0" borderId="0" xfId="0" applyNumberFormat="1" applyFont="1" applyAlignment="1" applyProtection="1">
      <alignment horizontal="justify" vertical="top" wrapText="1"/>
    </xf>
    <xf numFmtId="0" fontId="1" fillId="0" borderId="0" xfId="0" applyFont="1" applyAlignment="1" applyProtection="1">
      <alignment vertical="top"/>
    </xf>
    <xf numFmtId="0" fontId="9" fillId="0" borderId="0" xfId="14" applyNumberFormat="1" applyFont="1" applyBorder="1" applyAlignment="1" applyProtection="1">
      <alignment horizontal="left"/>
    </xf>
    <xf numFmtId="0" fontId="7" fillId="0" borderId="0" xfId="0" applyFont="1" applyProtection="1"/>
    <xf numFmtId="0" fontId="8" fillId="0" borderId="0" xfId="2" applyFont="1" applyProtection="1"/>
    <xf numFmtId="165" fontId="8" fillId="0" borderId="0" xfId="9" applyNumberFormat="1" applyFont="1" applyFill="1" applyBorder="1" applyAlignment="1" applyProtection="1">
      <alignment horizontal="left" vertical="center" wrapText="1"/>
    </xf>
    <xf numFmtId="0" fontId="8" fillId="0" borderId="0" xfId="9" applyNumberFormat="1" applyFont="1" applyFill="1" applyBorder="1" applyAlignment="1" applyProtection="1">
      <alignment horizontal="center"/>
    </xf>
    <xf numFmtId="0" fontId="8" fillId="0" borderId="0" xfId="2" applyFill="1" applyProtection="1"/>
    <xf numFmtId="0" fontId="1" fillId="0" borderId="0" xfId="2" quotePrefix="1" applyFont="1" applyFill="1" applyAlignment="1" applyProtection="1">
      <alignment vertical="top" wrapText="1"/>
    </xf>
    <xf numFmtId="0" fontId="1" fillId="0" borderId="0" xfId="2" quotePrefix="1" applyFont="1" applyAlignment="1" applyProtection="1">
      <alignment vertical="top" wrapText="1"/>
    </xf>
    <xf numFmtId="0" fontId="8" fillId="0" borderId="0" xfId="14" applyNumberFormat="1" applyFont="1" applyFill="1" applyBorder="1" applyAlignment="1" applyProtection="1">
      <alignment horizontal="left" vertical="top"/>
    </xf>
    <xf numFmtId="0" fontId="8" fillId="2" borderId="0" xfId="2" applyFill="1" applyProtection="1"/>
    <xf numFmtId="0" fontId="8" fillId="0" borderId="0" xfId="2" applyFont="1" applyAlignment="1" applyProtection="1">
      <alignment vertical="top"/>
    </xf>
    <xf numFmtId="0" fontId="8" fillId="0" borderId="0" xfId="2" applyFont="1" applyBorder="1" applyAlignment="1" applyProtection="1">
      <alignment vertical="top"/>
    </xf>
    <xf numFmtId="0" fontId="8" fillId="0" borderId="0" xfId="2" applyFont="1" applyAlignment="1" applyProtection="1">
      <alignment wrapText="1"/>
    </xf>
    <xf numFmtId="0" fontId="8" fillId="0" borderId="0" xfId="14" applyNumberFormat="1" applyFont="1" applyBorder="1" applyAlignment="1" applyProtection="1">
      <alignment horizontal="left" wrapText="1"/>
    </xf>
    <xf numFmtId="0" fontId="8" fillId="2" borderId="0" xfId="2" applyFont="1" applyFill="1" applyProtection="1"/>
    <xf numFmtId="0" fontId="1" fillId="0" borderId="0" xfId="14" applyNumberFormat="1" applyFont="1" applyBorder="1" applyAlignment="1" applyProtection="1">
      <alignment horizontal="left" vertical="top" wrapText="1"/>
    </xf>
    <xf numFmtId="166" fontId="8" fillId="0" borderId="0" xfId="14" applyNumberFormat="1" applyFont="1" applyFill="1" applyBorder="1" applyAlignment="1" applyProtection="1">
      <alignment horizontal="center"/>
    </xf>
    <xf numFmtId="4" fontId="9" fillId="0" borderId="0" xfId="14" applyNumberFormat="1" applyFont="1" applyFill="1" applyBorder="1" applyAlignment="1" applyProtection="1">
      <alignment horizontal="center"/>
    </xf>
    <xf numFmtId="0" fontId="8" fillId="0" borderId="0" xfId="2" applyFont="1" applyAlignment="1" applyProtection="1">
      <alignment horizontal="center"/>
    </xf>
    <xf numFmtId="166" fontId="8" fillId="0" borderId="0" xfId="9" applyNumberFormat="1" applyFont="1" applyFill="1" applyBorder="1" applyAlignment="1" applyProtection="1">
      <alignment horizontal="center"/>
    </xf>
    <xf numFmtId="0" fontId="8" fillId="0" borderId="0" xfId="14" applyNumberFormat="1" applyFont="1" applyFill="1" applyBorder="1" applyAlignment="1" applyProtection="1">
      <alignment horizontal="center"/>
    </xf>
    <xf numFmtId="1" fontId="8" fillId="0" borderId="0" xfId="14" applyNumberFormat="1" applyFont="1" applyFill="1" applyBorder="1" applyAlignment="1" applyProtection="1">
      <alignment horizontal="center" wrapText="1"/>
    </xf>
    <xf numFmtId="0" fontId="1" fillId="0" borderId="0" xfId="14" applyNumberFormat="1" applyFont="1" applyFill="1" applyBorder="1" applyAlignment="1" applyProtection="1">
      <alignment horizontal="center" vertical="center"/>
    </xf>
    <xf numFmtId="1" fontId="1" fillId="0" borderId="0" xfId="14" applyNumberFormat="1" applyFont="1" applyFill="1" applyBorder="1" applyAlignment="1" applyProtection="1">
      <alignment horizontal="center" wrapText="1"/>
    </xf>
    <xf numFmtId="0" fontId="8" fillId="0" borderId="0" xfId="14" applyNumberFormat="1" applyFont="1" applyFill="1" applyBorder="1" applyAlignment="1" applyProtection="1">
      <alignment horizontal="center" wrapText="1"/>
    </xf>
    <xf numFmtId="1" fontId="8" fillId="0" borderId="0" xfId="2" applyNumberFormat="1" applyFont="1" applyAlignment="1" applyProtection="1">
      <alignment horizontal="center"/>
    </xf>
    <xf numFmtId="0" fontId="8" fillId="0" borderId="0" xfId="10" applyFont="1" applyAlignment="1" applyProtection="1">
      <alignment horizontal="center"/>
    </xf>
    <xf numFmtId="0" fontId="8" fillId="0" borderId="0" xfId="2" applyFont="1" applyBorder="1" applyAlignment="1" applyProtection="1">
      <alignment horizontal="center"/>
    </xf>
    <xf numFmtId="0" fontId="9" fillId="0" borderId="2" xfId="14" applyNumberFormat="1" applyFont="1" applyFill="1" applyBorder="1" applyAlignment="1" applyProtection="1">
      <alignment horizontal="center" wrapText="1"/>
    </xf>
    <xf numFmtId="166" fontId="8" fillId="0" borderId="2" xfId="14" applyNumberFormat="1" applyFont="1" applyFill="1" applyBorder="1" applyAlignment="1" applyProtection="1">
      <alignment horizontal="center" wrapText="1"/>
    </xf>
    <xf numFmtId="0" fontId="8" fillId="0" borderId="0" xfId="2" applyFont="1" applyAlignment="1" applyProtection="1">
      <alignment horizontal="center" wrapText="1"/>
    </xf>
    <xf numFmtId="0" fontId="8" fillId="0" borderId="0" xfId="14" applyNumberFormat="1" applyFont="1" applyBorder="1" applyAlignment="1" applyProtection="1">
      <alignment horizontal="center"/>
    </xf>
    <xf numFmtId="0" fontId="8" fillId="2" borderId="0" xfId="2" applyFont="1" applyFill="1" applyAlignment="1" applyProtection="1">
      <alignment horizontal="center"/>
    </xf>
    <xf numFmtId="0" fontId="9" fillId="0" borderId="0" xfId="14" applyNumberFormat="1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8" fillId="0" borderId="0" xfId="2" applyFont="1" applyFill="1" applyAlignment="1" applyProtection="1">
      <alignment horizontal="right"/>
    </xf>
    <xf numFmtId="4" fontId="8" fillId="0" borderId="3" xfId="1" applyNumberFormat="1" applyFont="1" applyFill="1" applyBorder="1" applyAlignment="1" applyProtection="1">
      <alignment horizontal="right" vertical="center"/>
    </xf>
    <xf numFmtId="0" fontId="8" fillId="0" borderId="0" xfId="2" applyFont="1" applyFill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</xf>
    <xf numFmtId="1" fontId="8" fillId="0" borderId="0" xfId="14" applyNumberFormat="1" applyFont="1" applyFill="1" applyBorder="1" applyAlignment="1" applyProtection="1">
      <alignment horizontal="center"/>
    </xf>
    <xf numFmtId="0" fontId="1" fillId="0" borderId="0" xfId="14" applyNumberFormat="1" applyFont="1" applyFill="1" applyBorder="1" applyAlignment="1" applyProtection="1">
      <alignment horizontal="center"/>
    </xf>
    <xf numFmtId="4" fontId="8" fillId="0" borderId="0" xfId="0" applyNumberFormat="1" applyFont="1" applyFill="1" applyAlignment="1" applyProtection="1">
      <alignment horizontal="right"/>
    </xf>
    <xf numFmtId="0" fontId="8" fillId="0" borderId="0" xfId="0" applyFont="1" applyAlignment="1" applyProtection="1">
      <alignment horizontal="center"/>
    </xf>
    <xf numFmtId="1" fontId="8" fillId="0" borderId="0" xfId="9" applyNumberFormat="1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1" fontId="8" fillId="0" borderId="0" xfId="0" applyNumberFormat="1" applyFont="1" applyAlignment="1" applyProtection="1">
      <alignment horizontal="center"/>
    </xf>
    <xf numFmtId="0" fontId="8" fillId="0" borderId="0" xfId="14" applyNumberFormat="1" applyFont="1" applyFill="1" applyBorder="1" applyAlignment="1" applyProtection="1">
      <alignment horizontal="center" vertical="center"/>
    </xf>
    <xf numFmtId="1" fontId="8" fillId="0" borderId="0" xfId="14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166" fontId="1" fillId="0" borderId="0" xfId="0" applyNumberFormat="1" applyFont="1" applyAlignment="1" applyProtection="1">
      <alignment horizontal="center"/>
    </xf>
    <xf numFmtId="1" fontId="1" fillId="0" borderId="0" xfId="0" applyNumberFormat="1" applyFont="1" applyAlignment="1" applyProtection="1">
      <alignment horizontal="center"/>
    </xf>
    <xf numFmtId="0" fontId="1" fillId="0" borderId="0" xfId="14" applyNumberFormat="1" applyFont="1" applyFill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0" xfId="0" applyFont="1" applyBorder="1" applyAlignment="1" applyProtection="1">
      <alignment horizontal="center" wrapText="1"/>
    </xf>
    <xf numFmtId="0" fontId="1" fillId="0" borderId="0" xfId="2" applyFont="1" applyBorder="1" applyAlignment="1" applyProtection="1">
      <alignment horizontal="center"/>
    </xf>
    <xf numFmtId="1" fontId="1" fillId="0" borderId="0" xfId="2" applyNumberFormat="1" applyFont="1" applyBorder="1" applyAlignment="1" applyProtection="1">
      <alignment horizontal="center"/>
    </xf>
    <xf numFmtId="0" fontId="1" fillId="0" borderId="0" xfId="2" applyFont="1" applyAlignment="1" applyProtection="1">
      <alignment horizontal="center"/>
    </xf>
    <xf numFmtId="1" fontId="1" fillId="0" borderId="0" xfId="2" applyNumberFormat="1" applyFont="1" applyAlignment="1" applyProtection="1">
      <alignment horizontal="center"/>
    </xf>
    <xf numFmtId="0" fontId="1" fillId="0" borderId="1" xfId="2" applyFont="1" applyBorder="1" applyAlignment="1" applyProtection="1">
      <alignment horizontal="center"/>
    </xf>
    <xf numFmtId="1" fontId="1" fillId="0" borderId="1" xfId="2" applyNumberFormat="1" applyFont="1" applyBorder="1" applyAlignment="1" applyProtection="1">
      <alignment horizontal="center"/>
    </xf>
    <xf numFmtId="1" fontId="1" fillId="0" borderId="0" xfId="14" applyNumberFormat="1" applyFont="1" applyFill="1" applyBorder="1" applyAlignment="1" applyProtection="1">
      <alignment horizontal="center" vertical="center" wrapText="1"/>
    </xf>
    <xf numFmtId="166" fontId="8" fillId="0" borderId="0" xfId="14" applyNumberFormat="1" applyFont="1" applyFill="1" applyBorder="1" applyAlignment="1" applyProtection="1">
      <alignment horizontal="center" wrapText="1"/>
    </xf>
    <xf numFmtId="4" fontId="9" fillId="0" borderId="0" xfId="14" applyNumberFormat="1" applyFont="1" applyFill="1" applyBorder="1" applyAlignment="1" applyProtection="1">
      <alignment horizontal="center" wrapText="1"/>
    </xf>
    <xf numFmtId="0" fontId="8" fillId="0" borderId="0" xfId="0" applyFont="1" applyAlignment="1" applyProtection="1">
      <alignment horizontal="center" wrapText="1"/>
    </xf>
    <xf numFmtId="1" fontId="8" fillId="0" borderId="0" xfId="0" applyNumberFormat="1" applyFont="1" applyAlignment="1" applyProtection="1">
      <alignment horizontal="center" wrapText="1"/>
    </xf>
    <xf numFmtId="167" fontId="4" fillId="0" borderId="0" xfId="6" applyNumberFormat="1" applyFont="1" applyAlignment="1" applyProtection="1">
      <alignment horizontal="center"/>
    </xf>
    <xf numFmtId="0" fontId="4" fillId="0" borderId="0" xfId="6" applyFont="1" applyAlignment="1" applyProtection="1">
      <alignment horizontal="center"/>
    </xf>
    <xf numFmtId="0" fontId="8" fillId="0" borderId="0" xfId="14" applyNumberFormat="1" applyFont="1" applyFill="1" applyBorder="1" applyAlignment="1" applyProtection="1">
      <alignment horizontal="center" vertical="center" wrapText="1"/>
    </xf>
    <xf numFmtId="0" fontId="8" fillId="0" borderId="0" xfId="10" applyFont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4" fillId="0" borderId="0" xfId="6" applyFont="1" applyAlignment="1" applyProtection="1">
      <alignment horizontal="right"/>
      <protection locked="0"/>
    </xf>
  </cellXfs>
  <cellStyles count="15">
    <cellStyle name="Comma_Sheet1" xfId="1"/>
    <cellStyle name="Navadno" xfId="0" builtinId="0"/>
    <cellStyle name="Navadno 2" xfId="2"/>
    <cellStyle name="Navadno 25" xfId="3"/>
    <cellStyle name="Navadno 3" xfId="4"/>
    <cellStyle name="Navadno 4" xfId="5"/>
    <cellStyle name="Navadno_K 18581_ popis pzi-rekap" xfId="6"/>
    <cellStyle name="Navadno_popis-splošno-zun.ured" xfId="7"/>
    <cellStyle name="Normal_OGREVANJE IN HLAJENJE" xfId="8"/>
    <cellStyle name="Normal_Sheet1" xfId="9"/>
    <cellStyle name="Normal_SKUPNO" xfId="10"/>
    <cellStyle name="Vejica" xfId="11" builtinId="3"/>
    <cellStyle name="Vejica 2" xfId="12"/>
    <cellStyle name="Vejica_K 18581_ popis pzi-rekap" xfId="13"/>
    <cellStyle name="Vejica_popis-splošno-zun.ured" xfId="1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3"/>
  </sheetPr>
  <dimension ref="A1:F41"/>
  <sheetViews>
    <sheetView showZeros="0" view="pageBreakPreview" topLeftCell="A4" zoomScaleNormal="100" zoomScaleSheetLayoutView="100" workbookViewId="0">
      <selection activeCell="E34" sqref="E34"/>
    </sheetView>
  </sheetViews>
  <sheetFormatPr defaultRowHeight="14.25"/>
  <cols>
    <col min="1" max="1" width="5.140625" style="2" bestFit="1" customWidth="1"/>
    <col min="2" max="2" width="53.7109375" style="1" customWidth="1"/>
    <col min="3" max="3" width="24.85546875" style="3" customWidth="1"/>
    <col min="4" max="4" width="7.85546875" style="1" customWidth="1"/>
    <col min="5" max="7" width="9.140625" style="1"/>
    <col min="8" max="8" width="12.85546875" style="1" customWidth="1"/>
    <col min="9" max="9" width="12.5703125" style="1" customWidth="1"/>
    <col min="10" max="16384" width="9.140625" style="1"/>
  </cols>
  <sheetData>
    <row r="1" spans="1:5" s="30" customFormat="1" ht="12.75">
      <c r="A1" s="29"/>
      <c r="C1" s="31"/>
    </row>
    <row r="2" spans="1:5" s="30" customFormat="1" ht="12.75">
      <c r="A2" s="29"/>
      <c r="C2" s="31"/>
    </row>
    <row r="3" spans="1:5" s="30" customFormat="1" ht="12.75">
      <c r="A3" s="29"/>
      <c r="C3" s="31"/>
    </row>
    <row r="4" spans="1:5" s="30" customFormat="1" ht="15.75">
      <c r="A4" s="48" t="s">
        <v>3</v>
      </c>
      <c r="B4" s="47" t="s">
        <v>105</v>
      </c>
      <c r="C4" s="31"/>
    </row>
    <row r="5" spans="1:5" s="30" customFormat="1" ht="12.75">
      <c r="A5" s="29"/>
      <c r="C5" s="31"/>
    </row>
    <row r="6" spans="1:5" s="30" customFormat="1" ht="12.75">
      <c r="A6" s="29"/>
      <c r="C6" s="31"/>
    </row>
    <row r="7" spans="1:5" s="30" customFormat="1" ht="12.75">
      <c r="A7" s="29"/>
      <c r="C7" s="31"/>
    </row>
    <row r="8" spans="1:5" s="30" customFormat="1" ht="12.75">
      <c r="A8" s="29"/>
      <c r="C8" s="31"/>
    </row>
    <row r="9" spans="1:5" s="30" customFormat="1" ht="12.75">
      <c r="A9" s="33" t="s">
        <v>41</v>
      </c>
      <c r="B9" s="30" t="str">
        <f>VODOVOD!B1</f>
        <v>Vodovod in vertikalna kanalizacija</v>
      </c>
      <c r="C9" s="34">
        <f>VODOVOD!F114</f>
        <v>0</v>
      </c>
      <c r="D9" s="35"/>
      <c r="E9" s="35"/>
    </row>
    <row r="10" spans="1:5" s="30" customFormat="1" ht="12.75">
      <c r="A10" s="29"/>
      <c r="C10" s="34"/>
    </row>
    <row r="11" spans="1:5" s="30" customFormat="1" ht="12.75">
      <c r="A11" s="33" t="s">
        <v>42</v>
      </c>
      <c r="B11" s="30" t="str">
        <f>OGREVANJE!B1</f>
        <v>Ogrevanje</v>
      </c>
      <c r="C11" s="34">
        <f>OGREVANJE!F149</f>
        <v>0</v>
      </c>
    </row>
    <row r="12" spans="1:5" s="30" customFormat="1" ht="12.75">
      <c r="A12" s="29"/>
      <c r="C12" s="34"/>
    </row>
    <row r="13" spans="1:5" s="30" customFormat="1" ht="12.75">
      <c r="A13" s="33" t="s">
        <v>122</v>
      </c>
      <c r="B13" s="30" t="str">
        <f>HLAJENJE!B1</f>
        <v>Hlajenje</v>
      </c>
      <c r="C13" s="34">
        <f>HLAJENJE!F86</f>
        <v>0</v>
      </c>
    </row>
    <row r="14" spans="1:5" s="30" customFormat="1" ht="12.75">
      <c r="A14" s="33"/>
      <c r="C14" s="34"/>
    </row>
    <row r="15" spans="1:5" s="30" customFormat="1" ht="12.75">
      <c r="A15" s="33" t="s">
        <v>123</v>
      </c>
      <c r="B15" s="30" t="str">
        <f>PREZRACEVANJE!B1</f>
        <v>Prezračevanje</v>
      </c>
      <c r="C15" s="34">
        <f>PREZRACEVANJE!F98</f>
        <v>0</v>
      </c>
    </row>
    <row r="16" spans="1:5" s="30" customFormat="1" ht="12.75">
      <c r="A16" s="33"/>
      <c r="C16" s="34"/>
    </row>
    <row r="17" spans="1:6" s="30" customFormat="1" ht="12.75">
      <c r="A17" s="33" t="s">
        <v>124</v>
      </c>
      <c r="B17" s="30" t="str">
        <f>PLIN!B1</f>
        <v>Plinska inštalacija</v>
      </c>
      <c r="C17" s="34">
        <f>PLIN!F27</f>
        <v>0</v>
      </c>
    </row>
    <row r="18" spans="1:6" s="30" customFormat="1" ht="12.75">
      <c r="A18" s="36"/>
      <c r="B18" s="37"/>
      <c r="C18" s="38"/>
    </row>
    <row r="19" spans="1:6" s="30" customFormat="1" ht="12.75">
      <c r="A19" s="29"/>
      <c r="C19" s="35"/>
    </row>
    <row r="20" spans="1:6" s="30" customFormat="1" ht="12.75">
      <c r="A20" s="39"/>
      <c r="B20" s="32" t="s">
        <v>1</v>
      </c>
      <c r="C20" s="56">
        <f>SUM(C9:C18)</f>
        <v>0</v>
      </c>
    </row>
    <row r="21" spans="1:6" s="30" customFormat="1" ht="12.75">
      <c r="A21" s="40"/>
      <c r="C21" s="41"/>
    </row>
    <row r="22" spans="1:6" s="30" customFormat="1" ht="12.75">
      <c r="A22" s="40"/>
      <c r="C22" s="41"/>
    </row>
    <row r="23" spans="1:6" s="30" customFormat="1" ht="12.75">
      <c r="A23" s="29"/>
      <c r="B23" s="60"/>
      <c r="C23" s="31"/>
    </row>
    <row r="24" spans="1:6" s="30" customFormat="1" ht="12.75">
      <c r="A24" s="29"/>
      <c r="C24" s="31"/>
    </row>
    <row r="25" spans="1:6" s="30" customFormat="1" ht="12.75">
      <c r="A25" s="29"/>
      <c r="C25" s="31"/>
    </row>
    <row r="26" spans="1:6" s="30" customFormat="1" ht="12.75">
      <c r="A26" s="29"/>
      <c r="C26" s="31"/>
    </row>
    <row r="27" spans="1:6" s="30" customFormat="1" ht="12.75">
      <c r="A27" s="7"/>
      <c r="B27" s="4"/>
      <c r="C27" s="4"/>
      <c r="D27" s="4"/>
      <c r="E27" s="4"/>
      <c r="F27" s="4"/>
    </row>
    <row r="28" spans="1:6" s="30" customFormat="1" ht="12.75">
      <c r="A28" s="4"/>
      <c r="B28" s="4"/>
      <c r="C28" s="4"/>
      <c r="D28" s="4"/>
      <c r="E28" s="4"/>
      <c r="F28" s="4"/>
    </row>
    <row r="29" spans="1:6" s="30" customFormat="1" ht="12.75">
      <c r="A29" s="8"/>
      <c r="B29" s="4"/>
      <c r="C29" s="4"/>
      <c r="D29" s="4"/>
      <c r="E29" s="4"/>
      <c r="F29" s="4"/>
    </row>
    <row r="30" spans="1:6" s="30" customFormat="1" ht="12.75">
      <c r="A30" s="4"/>
      <c r="B30" s="4"/>
      <c r="C30" s="4"/>
      <c r="D30" s="4"/>
      <c r="E30" s="4"/>
      <c r="F30" s="4"/>
    </row>
    <row r="31" spans="1:6" s="30" customFormat="1" ht="12.75">
      <c r="A31" s="4"/>
      <c r="B31" s="42"/>
      <c r="C31" s="43">
        <f>ROUND(C20,-3)</f>
        <v>0</v>
      </c>
      <c r="E31" s="4"/>
      <c r="F31" s="4"/>
    </row>
    <row r="33" spans="1:6">
      <c r="A33" s="7"/>
      <c r="B33" s="10"/>
      <c r="C33" s="15"/>
      <c r="D33" s="10"/>
      <c r="E33" s="17"/>
      <c r="F33" s="17"/>
    </row>
    <row r="34" spans="1:6">
      <c r="A34" s="12"/>
      <c r="B34" s="9"/>
      <c r="C34" s="16"/>
      <c r="D34" s="13"/>
      <c r="E34" s="21"/>
      <c r="F34" s="21"/>
    </row>
    <row r="35" spans="1:6">
      <c r="A35" s="10"/>
      <c r="B35" s="14"/>
      <c r="C35" s="16"/>
      <c r="D35" s="13"/>
      <c r="E35" s="21"/>
      <c r="F35" s="21"/>
    </row>
    <row r="36" spans="1:6">
      <c r="A36" s="12"/>
      <c r="B36" s="10"/>
      <c r="C36" s="15"/>
      <c r="D36" s="10"/>
      <c r="E36" s="17"/>
      <c r="F36" s="17"/>
    </row>
    <row r="37" spans="1:6">
      <c r="A37" s="10"/>
      <c r="B37" s="14"/>
      <c r="C37" s="15"/>
      <c r="D37" s="10"/>
      <c r="E37" s="17"/>
      <c r="F37" s="17"/>
    </row>
    <row r="38" spans="1:6">
      <c r="A38" s="10"/>
      <c r="B38" s="10"/>
      <c r="C38" s="15"/>
      <c r="D38" s="10"/>
      <c r="E38" s="17"/>
      <c r="F38" s="17"/>
    </row>
    <row r="39" spans="1:6">
      <c r="A39" s="10"/>
      <c r="B39" s="10"/>
      <c r="C39" s="15"/>
      <c r="D39" s="10"/>
      <c r="E39" s="17"/>
      <c r="F39" s="17"/>
    </row>
    <row r="40" spans="1:6">
      <c r="A40" s="10"/>
      <c r="B40" s="10"/>
      <c r="C40" s="15"/>
      <c r="E40" s="17"/>
      <c r="F40" s="17"/>
    </row>
    <row r="41" spans="1:6">
      <c r="A41" s="10"/>
      <c r="B41" s="10"/>
      <c r="C41" s="15"/>
      <c r="E41" s="17"/>
      <c r="F41" s="17"/>
    </row>
  </sheetData>
  <sheetProtection algorithmName="SHA-512" hashValue="PG3427cp0CSBLzaWsmT4kPI6Rc2yRGB3Xwpois60dIFBTyvLz7TajpQy7hpg66iRKUTs7EhjZsS4+fgionw1uA==" saltValue="sdW1ltq/IgQU0pTkvNaWVQ==" spinCount="100000" sheet="1" objects="1" scenarios="1" selectLockedCells="1"/>
  <phoneticPr fontId="5" type="noConversion"/>
  <pageMargins left="0.78740157480314965" right="0.59055118110236227" top="0.86614173228346458" bottom="0.86614173228346458" header="0.31496062992125984" footer="0.51181102362204722"/>
  <pageSetup paperSize="9" firstPageNumber="2" orientation="portrait" horizontalDpi="300" verticalDpi="300" r:id="rId1"/>
  <headerFooter alignWithMargins="0">
    <oddFooter>&amp;L&amp;"Arial Narrow,Navadno"&amp;11D 126090&amp;10 - PZI&amp;C&amp;"Arial Narrow,Navadno"Projektantski popis&amp;R&amp;"Arial Narrow,Navadno"&amp;P/&amp;N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8"/>
  </sheetPr>
  <dimension ref="A1:G121"/>
  <sheetViews>
    <sheetView showZeros="0" view="pageBreakPreview" zoomScale="87" zoomScaleNormal="100" zoomScaleSheetLayoutView="87" workbookViewId="0">
      <selection activeCell="E9" sqref="E9"/>
    </sheetView>
  </sheetViews>
  <sheetFormatPr defaultRowHeight="12.75"/>
  <cols>
    <col min="1" max="1" width="5.140625" style="71" customWidth="1"/>
    <col min="2" max="2" width="45" style="71" customWidth="1"/>
    <col min="3" max="3" width="4.7109375" style="193" customWidth="1"/>
    <col min="4" max="4" width="7.85546875" style="193" customWidth="1"/>
    <col min="5" max="5" width="11.5703125" style="97" customWidth="1"/>
    <col min="6" max="6" width="15" style="97" customWidth="1"/>
    <col min="7" max="16384" width="9.140625" style="71"/>
  </cols>
  <sheetData>
    <row r="1" spans="1:7">
      <c r="A1" s="67" t="s">
        <v>42</v>
      </c>
      <c r="B1" s="68" t="s">
        <v>51</v>
      </c>
      <c r="C1" s="185"/>
      <c r="D1" s="186"/>
      <c r="E1" s="69"/>
      <c r="F1" s="69"/>
      <c r="G1" s="70"/>
    </row>
    <row r="2" spans="1:7">
      <c r="A2" s="70"/>
      <c r="B2" s="70"/>
      <c r="C2" s="187"/>
      <c r="D2" s="187"/>
      <c r="E2" s="22"/>
      <c r="F2" s="22"/>
      <c r="G2" s="70"/>
    </row>
    <row r="3" spans="1:7" s="75" customFormat="1" ht="25.5" customHeight="1">
      <c r="A3" s="72" t="s">
        <v>81</v>
      </c>
      <c r="B3" s="73" t="s">
        <v>10</v>
      </c>
      <c r="C3" s="73" t="s">
        <v>8</v>
      </c>
      <c r="D3" s="74" t="s">
        <v>11</v>
      </c>
      <c r="E3" s="159" t="s">
        <v>131</v>
      </c>
      <c r="F3" s="159" t="s">
        <v>65</v>
      </c>
    </row>
    <row r="4" spans="1:7">
      <c r="A4" s="70"/>
      <c r="B4" s="70"/>
      <c r="C4" s="187"/>
      <c r="D4" s="187"/>
      <c r="E4" s="22"/>
      <c r="F4" s="22"/>
      <c r="G4" s="70"/>
    </row>
    <row r="5" spans="1:7" ht="162" customHeight="1">
      <c r="A5" s="76">
        <v>1</v>
      </c>
      <c r="B5" s="77" t="s">
        <v>277</v>
      </c>
      <c r="C5" s="147"/>
      <c r="D5" s="144"/>
      <c r="E5" s="11"/>
      <c r="F5" s="6"/>
      <c r="G5" s="78"/>
    </row>
    <row r="6" spans="1:7" ht="25.5">
      <c r="A6" s="76"/>
      <c r="B6" s="79" t="s">
        <v>174</v>
      </c>
      <c r="C6" s="147" t="s">
        <v>136</v>
      </c>
      <c r="D6" s="144">
        <v>2</v>
      </c>
      <c r="E6" s="18"/>
      <c r="F6" s="6">
        <f>D6*E6</f>
        <v>0</v>
      </c>
      <c r="G6" s="78"/>
    </row>
    <row r="7" spans="1:7">
      <c r="A7" s="76"/>
      <c r="B7" s="80"/>
      <c r="C7" s="147"/>
      <c r="D7" s="144"/>
      <c r="E7" s="18"/>
      <c r="F7" s="6"/>
      <c r="G7" s="78"/>
    </row>
    <row r="8" spans="1:7" ht="159.75" customHeight="1">
      <c r="A8" s="76">
        <f>COUNT($A$3:A7)+1</f>
        <v>2</v>
      </c>
      <c r="B8" s="77" t="s">
        <v>278</v>
      </c>
      <c r="C8" s="174"/>
      <c r="D8" s="146"/>
      <c r="E8" s="59"/>
      <c r="F8" s="58"/>
      <c r="G8" s="78"/>
    </row>
    <row r="9" spans="1:7" ht="25.5">
      <c r="A9" s="76"/>
      <c r="B9" s="79" t="s">
        <v>175</v>
      </c>
      <c r="C9" s="174" t="s">
        <v>136</v>
      </c>
      <c r="D9" s="146">
        <v>1</v>
      </c>
      <c r="E9" s="57"/>
      <c r="F9" s="58">
        <f>D9*E9</f>
        <v>0</v>
      </c>
      <c r="G9" s="78"/>
    </row>
    <row r="10" spans="1:7">
      <c r="A10" s="76"/>
      <c r="B10" s="80"/>
      <c r="C10" s="147"/>
      <c r="D10" s="144"/>
      <c r="E10" s="18"/>
      <c r="F10" s="6"/>
      <c r="G10" s="78"/>
    </row>
    <row r="11" spans="1:7" ht="157.5" customHeight="1">
      <c r="A11" s="76">
        <f>COUNT($A$3:A10)+1</f>
        <v>3</v>
      </c>
      <c r="B11" s="77" t="s">
        <v>279</v>
      </c>
      <c r="C11" s="147"/>
      <c r="D11" s="144"/>
      <c r="E11" s="11"/>
      <c r="F11" s="6"/>
      <c r="G11" s="78"/>
    </row>
    <row r="12" spans="1:7" ht="25.5">
      <c r="A12" s="76"/>
      <c r="B12" s="79" t="s">
        <v>170</v>
      </c>
      <c r="C12" s="147" t="s">
        <v>136</v>
      </c>
      <c r="D12" s="144">
        <v>1</v>
      </c>
      <c r="E12" s="18"/>
      <c r="F12" s="6">
        <f>D12*E12</f>
        <v>0</v>
      </c>
      <c r="G12" s="78"/>
    </row>
    <row r="13" spans="1:7">
      <c r="A13" s="22"/>
      <c r="B13" s="81"/>
      <c r="C13" s="187"/>
      <c r="D13" s="188"/>
      <c r="E13" s="18"/>
      <c r="F13" s="6"/>
      <c r="G13" s="70"/>
    </row>
    <row r="14" spans="1:7" ht="82.5" customHeight="1">
      <c r="A14" s="76">
        <f>COUNT($A$5:A13)+1</f>
        <v>4</v>
      </c>
      <c r="B14" s="77" t="s">
        <v>280</v>
      </c>
      <c r="C14" s="147"/>
      <c r="D14" s="144"/>
      <c r="E14" s="18"/>
      <c r="F14" s="6"/>
      <c r="G14" s="70"/>
    </row>
    <row r="15" spans="1:7" ht="13.5" customHeight="1">
      <c r="A15" s="76"/>
      <c r="B15" s="80" t="s">
        <v>154</v>
      </c>
      <c r="C15" s="147" t="s">
        <v>136</v>
      </c>
      <c r="D15" s="144">
        <v>2</v>
      </c>
      <c r="E15" s="18"/>
      <c r="F15" s="6">
        <f>D15*E15</f>
        <v>0</v>
      </c>
      <c r="G15" s="70"/>
    </row>
    <row r="16" spans="1:7">
      <c r="A16" s="22"/>
      <c r="B16" s="81"/>
      <c r="C16" s="187"/>
      <c r="D16" s="188"/>
      <c r="E16" s="18"/>
      <c r="F16" s="6"/>
      <c r="G16" s="70"/>
    </row>
    <row r="17" spans="1:7" ht="71.25" customHeight="1">
      <c r="A17" s="76">
        <f>COUNT($A$5:A16)+1</f>
        <v>5</v>
      </c>
      <c r="B17" s="77" t="s">
        <v>254</v>
      </c>
      <c r="C17" s="147" t="s">
        <v>136</v>
      </c>
      <c r="D17" s="144">
        <v>1</v>
      </c>
      <c r="E17" s="18"/>
      <c r="F17" s="6">
        <f>D17*E17</f>
        <v>0</v>
      </c>
      <c r="G17" s="70"/>
    </row>
    <row r="18" spans="1:7">
      <c r="A18" s="22"/>
      <c r="B18" s="81"/>
      <c r="C18" s="187"/>
      <c r="D18" s="188"/>
      <c r="E18" s="18"/>
      <c r="F18" s="6"/>
      <c r="G18" s="70"/>
    </row>
    <row r="19" spans="1:7" ht="227.25" customHeight="1">
      <c r="A19" s="76">
        <f>COUNT($A$5:A18)+1</f>
        <v>6</v>
      </c>
      <c r="B19" s="77" t="s">
        <v>281</v>
      </c>
      <c r="C19" s="147"/>
      <c r="D19" s="144"/>
      <c r="E19" s="18"/>
      <c r="F19" s="6"/>
      <c r="G19" s="78"/>
    </row>
    <row r="20" spans="1:7" ht="25.5" customHeight="1">
      <c r="A20" s="76"/>
      <c r="B20" s="79" t="s">
        <v>176</v>
      </c>
      <c r="C20" s="147" t="s">
        <v>136</v>
      </c>
      <c r="D20" s="144">
        <v>3</v>
      </c>
      <c r="E20" s="18"/>
      <c r="F20" s="6">
        <f>D20*E20</f>
        <v>0</v>
      </c>
      <c r="G20" s="78"/>
    </row>
    <row r="21" spans="1:7">
      <c r="A21" s="76"/>
      <c r="B21" s="80"/>
      <c r="C21" s="147"/>
      <c r="D21" s="144"/>
      <c r="E21" s="18"/>
      <c r="F21" s="6"/>
      <c r="G21" s="78"/>
    </row>
    <row r="22" spans="1:7" ht="240.75" customHeight="1">
      <c r="A22" s="76">
        <f>COUNT($A$3:A21)+1</f>
        <v>7</v>
      </c>
      <c r="B22" s="77" t="s">
        <v>282</v>
      </c>
      <c r="C22" s="147"/>
      <c r="D22" s="144"/>
      <c r="E22" s="18"/>
      <c r="F22" s="6"/>
      <c r="G22" s="78"/>
    </row>
    <row r="23" spans="1:7" ht="25.5">
      <c r="A23" s="76"/>
      <c r="B23" s="79" t="s">
        <v>172</v>
      </c>
      <c r="C23" s="147" t="s">
        <v>136</v>
      </c>
      <c r="D23" s="144">
        <v>1</v>
      </c>
      <c r="E23" s="18"/>
      <c r="F23" s="6">
        <f>D23*E23</f>
        <v>0</v>
      </c>
      <c r="G23" s="78"/>
    </row>
    <row r="24" spans="1:7">
      <c r="A24" s="22"/>
      <c r="B24" s="81"/>
      <c r="C24" s="187"/>
      <c r="D24" s="188"/>
      <c r="E24" s="18"/>
      <c r="F24" s="6"/>
      <c r="G24" s="70"/>
    </row>
    <row r="25" spans="1:7" ht="145.5" customHeight="1">
      <c r="A25" s="76">
        <f>COUNT($A$5:A24)+1</f>
        <v>8</v>
      </c>
      <c r="B25" s="77" t="s">
        <v>283</v>
      </c>
      <c r="C25" s="147"/>
      <c r="D25" s="144"/>
      <c r="E25" s="18"/>
      <c r="F25" s="6"/>
      <c r="G25" s="78"/>
    </row>
    <row r="26" spans="1:7">
      <c r="A26" s="76"/>
      <c r="B26" s="79" t="s">
        <v>169</v>
      </c>
      <c r="C26" s="147" t="s">
        <v>136</v>
      </c>
      <c r="D26" s="144">
        <v>1</v>
      </c>
      <c r="E26" s="18"/>
      <c r="F26" s="6">
        <f>D26*E26</f>
        <v>0</v>
      </c>
      <c r="G26" s="78"/>
    </row>
    <row r="27" spans="1:7">
      <c r="A27" s="76"/>
      <c r="B27" s="80"/>
      <c r="C27" s="147"/>
      <c r="D27" s="144"/>
      <c r="E27" s="18"/>
      <c r="F27" s="6"/>
      <c r="G27" s="70"/>
    </row>
    <row r="28" spans="1:7" ht="78" customHeight="1">
      <c r="A28" s="76">
        <f>COUNT($A$5:A27)+1</f>
        <v>9</v>
      </c>
      <c r="B28" s="77" t="s">
        <v>12</v>
      </c>
      <c r="C28" s="147"/>
      <c r="D28" s="144"/>
      <c r="E28" s="18"/>
      <c r="F28" s="6"/>
      <c r="G28" s="70"/>
    </row>
    <row r="29" spans="1:7">
      <c r="A29" s="76"/>
      <c r="B29" s="79" t="s">
        <v>171</v>
      </c>
      <c r="C29" s="147" t="s">
        <v>136</v>
      </c>
      <c r="D29" s="144">
        <v>1</v>
      </c>
      <c r="E29" s="18"/>
      <c r="F29" s="6">
        <f>D29*E29</f>
        <v>0</v>
      </c>
      <c r="G29" s="70"/>
    </row>
    <row r="30" spans="1:7">
      <c r="A30" s="22"/>
      <c r="B30" s="81"/>
      <c r="C30" s="187"/>
      <c r="D30" s="188"/>
      <c r="E30" s="18"/>
      <c r="F30" s="6"/>
      <c r="G30" s="70"/>
    </row>
    <row r="31" spans="1:7" ht="54.75" customHeight="1">
      <c r="A31" s="76">
        <f>COUNT($A$3:A30)+1</f>
        <v>10</v>
      </c>
      <c r="B31" s="77" t="s">
        <v>238</v>
      </c>
      <c r="C31" s="147"/>
      <c r="D31" s="144"/>
      <c r="E31" s="18"/>
      <c r="F31" s="6"/>
      <c r="G31" s="70"/>
    </row>
    <row r="32" spans="1:7">
      <c r="A32" s="76"/>
      <c r="B32" s="80" t="s">
        <v>19</v>
      </c>
      <c r="C32" s="147" t="s">
        <v>136</v>
      </c>
      <c r="D32" s="144">
        <v>1</v>
      </c>
      <c r="E32" s="18"/>
      <c r="F32" s="6">
        <f>D32*E32</f>
        <v>0</v>
      </c>
      <c r="G32" s="70"/>
    </row>
    <row r="33" spans="1:7">
      <c r="A33" s="22"/>
      <c r="B33" s="81"/>
      <c r="C33" s="187"/>
      <c r="D33" s="188"/>
      <c r="E33" s="18"/>
      <c r="F33" s="6"/>
      <c r="G33" s="70"/>
    </row>
    <row r="34" spans="1:7" ht="53.25" customHeight="1">
      <c r="A34" s="76">
        <f>COUNT($A$3:A33)+1</f>
        <v>11</v>
      </c>
      <c r="B34" s="77" t="s">
        <v>284</v>
      </c>
      <c r="C34" s="147"/>
      <c r="D34" s="144"/>
      <c r="E34" s="18"/>
      <c r="F34" s="6"/>
      <c r="G34" s="70"/>
    </row>
    <row r="35" spans="1:7" ht="14.25" customHeight="1">
      <c r="A35" s="76"/>
      <c r="B35" s="80" t="s">
        <v>155</v>
      </c>
      <c r="C35" s="147" t="s">
        <v>136</v>
      </c>
      <c r="D35" s="144">
        <v>1</v>
      </c>
      <c r="E35" s="18"/>
      <c r="F35" s="6">
        <f>D35*E35</f>
        <v>0</v>
      </c>
      <c r="G35" s="70"/>
    </row>
    <row r="36" spans="1:7">
      <c r="A36" s="22"/>
      <c r="B36" s="81"/>
      <c r="C36" s="187"/>
      <c r="D36" s="188"/>
      <c r="E36" s="18"/>
      <c r="F36" s="6"/>
      <c r="G36" s="70"/>
    </row>
    <row r="37" spans="1:7" ht="80.25" customHeight="1">
      <c r="A37" s="76">
        <f>COUNT($A$3:A36)+1</f>
        <v>12</v>
      </c>
      <c r="B37" s="77" t="s">
        <v>111</v>
      </c>
      <c r="C37" s="147"/>
      <c r="D37" s="144"/>
      <c r="E37" s="18"/>
      <c r="F37" s="6"/>
      <c r="G37" s="78"/>
    </row>
    <row r="38" spans="1:7" ht="25.5">
      <c r="A38" s="76"/>
      <c r="B38" s="80" t="s">
        <v>156</v>
      </c>
      <c r="C38" s="147" t="s">
        <v>136</v>
      </c>
      <c r="D38" s="144">
        <v>1</v>
      </c>
      <c r="E38" s="18"/>
      <c r="F38" s="6">
        <f>D38*E38</f>
        <v>0</v>
      </c>
      <c r="G38" s="78"/>
    </row>
    <row r="39" spans="1:7">
      <c r="A39" s="22"/>
      <c r="B39" s="81"/>
      <c r="C39" s="187"/>
      <c r="D39" s="188"/>
      <c r="E39" s="18"/>
      <c r="F39" s="6"/>
      <c r="G39" s="70"/>
    </row>
    <row r="40" spans="1:7" ht="50.25" customHeight="1">
      <c r="A40" s="76">
        <f>COUNT($A$3:A39)+1</f>
        <v>13</v>
      </c>
      <c r="B40" s="77" t="s">
        <v>38</v>
      </c>
      <c r="C40" s="147"/>
      <c r="D40" s="144"/>
      <c r="E40" s="18"/>
      <c r="F40" s="6"/>
      <c r="G40" s="70"/>
    </row>
    <row r="41" spans="1:7" ht="25.5">
      <c r="A41" s="76"/>
      <c r="B41" s="80" t="s">
        <v>157</v>
      </c>
      <c r="C41" s="147" t="s">
        <v>136</v>
      </c>
      <c r="D41" s="144">
        <v>4</v>
      </c>
      <c r="E41" s="18"/>
      <c r="F41" s="6">
        <f>D41*E41</f>
        <v>0</v>
      </c>
      <c r="G41" s="70"/>
    </row>
    <row r="42" spans="1:7">
      <c r="A42" s="22"/>
      <c r="B42" s="81"/>
      <c r="C42" s="187"/>
      <c r="D42" s="188"/>
      <c r="E42" s="18"/>
      <c r="F42" s="6"/>
      <c r="G42" s="70"/>
    </row>
    <row r="43" spans="1:7" ht="40.5" customHeight="1">
      <c r="A43" s="76">
        <f>COUNT($A$5:A42)+1</f>
        <v>14</v>
      </c>
      <c r="B43" s="77" t="s">
        <v>37</v>
      </c>
      <c r="C43" s="147"/>
      <c r="D43" s="144"/>
      <c r="E43" s="18"/>
      <c r="F43" s="6"/>
      <c r="G43" s="78"/>
    </row>
    <row r="44" spans="1:7" ht="25.5">
      <c r="A44" s="76"/>
      <c r="B44" s="79" t="s">
        <v>239</v>
      </c>
      <c r="C44" s="147" t="s">
        <v>136</v>
      </c>
      <c r="D44" s="144">
        <v>4</v>
      </c>
      <c r="E44" s="18"/>
      <c r="F44" s="6">
        <f>D44*E44</f>
        <v>0</v>
      </c>
      <c r="G44" s="78"/>
    </row>
    <row r="45" spans="1:7">
      <c r="A45" s="22"/>
      <c r="B45" s="81"/>
      <c r="C45" s="187"/>
      <c r="D45" s="188"/>
      <c r="E45" s="18"/>
      <c r="F45" s="6"/>
      <c r="G45" s="78"/>
    </row>
    <row r="46" spans="1:7" ht="63" customHeight="1">
      <c r="A46" s="76">
        <f>COUNT($A$5:A45)+1</f>
        <v>15</v>
      </c>
      <c r="B46" s="77" t="s">
        <v>39</v>
      </c>
      <c r="C46" s="147"/>
      <c r="D46" s="144"/>
      <c r="E46" s="18"/>
      <c r="F46" s="6"/>
      <c r="G46" s="78"/>
    </row>
    <row r="47" spans="1:7" ht="25.5">
      <c r="A47" s="76"/>
      <c r="B47" s="79" t="s">
        <v>240</v>
      </c>
      <c r="C47" s="147" t="s">
        <v>136</v>
      </c>
      <c r="D47" s="144">
        <v>4</v>
      </c>
      <c r="E47" s="18"/>
      <c r="F47" s="6">
        <f>D47*E47</f>
        <v>0</v>
      </c>
      <c r="G47" s="78"/>
    </row>
    <row r="48" spans="1:7">
      <c r="A48" s="76"/>
      <c r="B48" s="80"/>
      <c r="C48" s="147"/>
      <c r="D48" s="144"/>
      <c r="E48" s="18"/>
      <c r="F48" s="6"/>
      <c r="G48" s="70"/>
    </row>
    <row r="49" spans="1:7" ht="48" customHeight="1">
      <c r="A49" s="76">
        <f>COUNT($A$5:A48)+1</f>
        <v>16</v>
      </c>
      <c r="B49" s="77" t="s">
        <v>28</v>
      </c>
      <c r="C49" s="147"/>
      <c r="D49" s="144"/>
      <c r="E49" s="18"/>
      <c r="F49" s="6"/>
      <c r="G49" s="78"/>
    </row>
    <row r="50" spans="1:7">
      <c r="A50" s="76"/>
      <c r="B50" s="80" t="s">
        <v>158</v>
      </c>
      <c r="C50" s="147" t="s">
        <v>136</v>
      </c>
      <c r="D50" s="144">
        <v>5</v>
      </c>
      <c r="E50" s="18"/>
      <c r="F50" s="6">
        <f>D50*E50</f>
        <v>0</v>
      </c>
      <c r="G50" s="78"/>
    </row>
    <row r="51" spans="1:7">
      <c r="A51" s="22"/>
      <c r="B51" s="81"/>
      <c r="C51" s="187"/>
      <c r="D51" s="188"/>
      <c r="E51" s="18"/>
      <c r="F51" s="6"/>
      <c r="G51" s="78"/>
    </row>
    <row r="52" spans="1:7" ht="40.5" customHeight="1">
      <c r="A52" s="76">
        <f>COUNT($A$3:A51)+1</f>
        <v>17</v>
      </c>
      <c r="B52" s="77" t="s">
        <v>40</v>
      </c>
      <c r="C52" s="147"/>
      <c r="D52" s="144"/>
      <c r="E52" s="18"/>
      <c r="F52" s="6"/>
      <c r="G52" s="70"/>
    </row>
    <row r="53" spans="1:7" ht="25.5">
      <c r="A53" s="76"/>
      <c r="B53" s="79" t="s">
        <v>241</v>
      </c>
      <c r="C53" s="147" t="s">
        <v>136</v>
      </c>
      <c r="D53" s="144">
        <v>4</v>
      </c>
      <c r="E53" s="18"/>
      <c r="F53" s="6">
        <f>D53*E53</f>
        <v>0</v>
      </c>
      <c r="G53" s="70"/>
    </row>
    <row r="54" spans="1:7">
      <c r="A54" s="22"/>
      <c r="B54" s="81"/>
      <c r="C54" s="187"/>
      <c r="D54" s="188"/>
      <c r="E54" s="18"/>
      <c r="F54" s="6"/>
      <c r="G54" s="70"/>
    </row>
    <row r="55" spans="1:7" ht="82.5" customHeight="1">
      <c r="A55" s="76">
        <f>COUNT($A$5:A54)+1</f>
        <v>18</v>
      </c>
      <c r="B55" s="77" t="s">
        <v>116</v>
      </c>
      <c r="C55" s="187"/>
      <c r="D55" s="188"/>
      <c r="E55" s="18"/>
      <c r="F55" s="6"/>
      <c r="G55" s="70"/>
    </row>
    <row r="56" spans="1:7">
      <c r="A56" s="76"/>
      <c r="B56" s="82" t="s">
        <v>77</v>
      </c>
      <c r="C56" s="169" t="s">
        <v>9</v>
      </c>
      <c r="D56" s="170">
        <v>13</v>
      </c>
      <c r="E56" s="18"/>
      <c r="F56" s="6">
        <f t="shared" ref="F56" si="0">D56*E56</f>
        <v>0</v>
      </c>
      <c r="G56" s="70"/>
    </row>
    <row r="57" spans="1:7">
      <c r="A57" s="22"/>
      <c r="B57" s="81"/>
      <c r="C57" s="187"/>
      <c r="D57" s="188"/>
      <c r="E57" s="18"/>
      <c r="F57" s="6"/>
      <c r="G57" s="70"/>
    </row>
    <row r="58" spans="1:7" ht="40.5" customHeight="1">
      <c r="A58" s="76">
        <f>COUNT($A$5:A57)+1</f>
        <v>19</v>
      </c>
      <c r="B58" s="77" t="s">
        <v>117</v>
      </c>
      <c r="C58" s="165"/>
      <c r="D58" s="165"/>
      <c r="E58" s="18"/>
      <c r="F58" s="6"/>
      <c r="G58" s="70"/>
    </row>
    <row r="59" spans="1:7">
      <c r="A59" s="22"/>
      <c r="B59" s="82" t="s">
        <v>30</v>
      </c>
      <c r="C59" s="169" t="s">
        <v>9</v>
      </c>
      <c r="D59" s="170">
        <v>1</v>
      </c>
      <c r="E59" s="18"/>
      <c r="F59" s="6">
        <f t="shared" ref="F59" si="1">D59*E59</f>
        <v>0</v>
      </c>
      <c r="G59" s="70"/>
    </row>
    <row r="60" spans="1:7">
      <c r="A60" s="22"/>
      <c r="B60" s="81"/>
      <c r="C60" s="187"/>
      <c r="D60" s="188"/>
      <c r="E60" s="18"/>
      <c r="F60" s="6"/>
      <c r="G60" s="70"/>
    </row>
    <row r="61" spans="1:7" ht="81" customHeight="1">
      <c r="A61" s="76">
        <f>COUNT($A$5:A60)+1</f>
        <v>20</v>
      </c>
      <c r="B61" s="77" t="s">
        <v>138</v>
      </c>
      <c r="C61" s="187"/>
      <c r="D61" s="188"/>
      <c r="E61" s="18"/>
      <c r="F61" s="6"/>
      <c r="G61" s="78"/>
    </row>
    <row r="62" spans="1:7">
      <c r="A62" s="76"/>
      <c r="B62" s="80" t="s">
        <v>104</v>
      </c>
      <c r="C62" s="187"/>
      <c r="D62" s="188"/>
      <c r="E62" s="18"/>
      <c r="F62" s="6"/>
      <c r="G62" s="78"/>
    </row>
    <row r="63" spans="1:7">
      <c r="A63" s="22"/>
      <c r="B63" s="81" t="s">
        <v>89</v>
      </c>
      <c r="C63" s="147" t="s">
        <v>9</v>
      </c>
      <c r="D63" s="144">
        <v>8</v>
      </c>
      <c r="E63" s="18"/>
      <c r="F63" s="6">
        <f t="shared" ref="F63:F66" si="2">D63*E63</f>
        <v>0</v>
      </c>
      <c r="G63" s="78"/>
    </row>
    <row r="64" spans="1:7">
      <c r="A64" s="22"/>
      <c r="B64" s="81" t="s">
        <v>90</v>
      </c>
      <c r="C64" s="147" t="s">
        <v>9</v>
      </c>
      <c r="D64" s="144">
        <v>3</v>
      </c>
      <c r="E64" s="18"/>
      <c r="F64" s="6">
        <f t="shared" si="2"/>
        <v>0</v>
      </c>
      <c r="G64" s="70"/>
    </row>
    <row r="65" spans="1:7">
      <c r="A65" s="22"/>
      <c r="B65" s="81" t="s">
        <v>91</v>
      </c>
      <c r="C65" s="147" t="s">
        <v>9</v>
      </c>
      <c r="D65" s="144">
        <v>3</v>
      </c>
      <c r="E65" s="18"/>
      <c r="F65" s="6">
        <f t="shared" si="2"/>
        <v>0</v>
      </c>
      <c r="G65" s="70"/>
    </row>
    <row r="66" spans="1:7">
      <c r="A66" s="22"/>
      <c r="B66" s="81" t="s">
        <v>92</v>
      </c>
      <c r="C66" s="147" t="s">
        <v>9</v>
      </c>
      <c r="D66" s="144">
        <v>14</v>
      </c>
      <c r="E66" s="18"/>
      <c r="F66" s="6">
        <f t="shared" si="2"/>
        <v>0</v>
      </c>
      <c r="G66" s="70"/>
    </row>
    <row r="67" spans="1:7">
      <c r="A67" s="22"/>
      <c r="B67" s="81"/>
      <c r="C67" s="147"/>
      <c r="D67" s="144"/>
      <c r="E67" s="18"/>
      <c r="F67" s="6"/>
      <c r="G67" s="78"/>
    </row>
    <row r="68" spans="1:7" ht="82.5" customHeight="1">
      <c r="A68" s="76">
        <f>COUNT($A$5:A67)+1</f>
        <v>21</v>
      </c>
      <c r="B68" s="77" t="s">
        <v>177</v>
      </c>
      <c r="C68" s="187"/>
      <c r="D68" s="188"/>
      <c r="E68" s="18"/>
      <c r="F68" s="6"/>
      <c r="G68" s="78"/>
    </row>
    <row r="69" spans="1:7">
      <c r="A69" s="76"/>
      <c r="B69" s="80" t="s">
        <v>104</v>
      </c>
      <c r="C69" s="187"/>
      <c r="D69" s="188"/>
      <c r="E69" s="18"/>
      <c r="F69" s="6"/>
      <c r="G69" s="78"/>
    </row>
    <row r="70" spans="1:7">
      <c r="A70" s="22"/>
      <c r="B70" s="81" t="s">
        <v>89</v>
      </c>
      <c r="C70" s="147" t="s">
        <v>9</v>
      </c>
      <c r="D70" s="144">
        <v>7</v>
      </c>
      <c r="E70" s="18"/>
      <c r="F70" s="6">
        <f>D70*E70</f>
        <v>0</v>
      </c>
      <c r="G70" s="78"/>
    </row>
    <row r="71" spans="1:7">
      <c r="A71" s="22"/>
      <c r="B71" s="81" t="s">
        <v>90</v>
      </c>
      <c r="C71" s="147" t="s">
        <v>9</v>
      </c>
      <c r="D71" s="144">
        <v>1</v>
      </c>
      <c r="E71" s="18"/>
      <c r="F71" s="6">
        <f>D71*E71</f>
        <v>0</v>
      </c>
      <c r="G71" s="70"/>
    </row>
    <row r="72" spans="1:7">
      <c r="A72" s="22"/>
      <c r="B72" s="81"/>
      <c r="C72" s="147"/>
      <c r="D72" s="144"/>
      <c r="E72" s="18"/>
      <c r="F72" s="6"/>
      <c r="G72" s="78"/>
    </row>
    <row r="73" spans="1:7" ht="53.25" customHeight="1">
      <c r="A73" s="76">
        <f>COUNT($A$5:A72)+1</f>
        <v>22</v>
      </c>
      <c r="B73" s="77" t="s">
        <v>269</v>
      </c>
      <c r="C73" s="187"/>
      <c r="D73" s="187"/>
      <c r="E73" s="18"/>
      <c r="F73" s="6"/>
      <c r="G73" s="70"/>
    </row>
    <row r="74" spans="1:7" ht="14.25" customHeight="1">
      <c r="A74" s="76"/>
      <c r="B74" s="79" t="s">
        <v>159</v>
      </c>
      <c r="C74" s="147" t="s">
        <v>136</v>
      </c>
      <c r="D74" s="144">
        <v>2</v>
      </c>
      <c r="E74" s="18"/>
      <c r="F74" s="6">
        <f>D74*E74</f>
        <v>0</v>
      </c>
      <c r="G74" s="84"/>
    </row>
    <row r="75" spans="1:7">
      <c r="A75" s="22"/>
      <c r="B75" s="81"/>
      <c r="C75" s="187"/>
      <c r="D75" s="188"/>
      <c r="E75" s="18"/>
      <c r="F75" s="6"/>
      <c r="G75" s="70"/>
    </row>
    <row r="76" spans="1:7" ht="65.25" customHeight="1">
      <c r="A76" s="76">
        <f>COUNT($A$5:A75)+1</f>
        <v>23</v>
      </c>
      <c r="B76" s="138" t="s">
        <v>160</v>
      </c>
      <c r="C76" s="189"/>
      <c r="D76" s="190"/>
      <c r="E76" s="194"/>
      <c r="F76" s="86"/>
      <c r="G76" s="70"/>
    </row>
    <row r="77" spans="1:7" ht="15.75">
      <c r="A77" s="76"/>
      <c r="B77" s="85" t="s">
        <v>178</v>
      </c>
      <c r="C77" s="189"/>
      <c r="D77" s="190"/>
      <c r="E77" s="194"/>
      <c r="F77" s="86"/>
      <c r="G77" s="70"/>
    </row>
    <row r="78" spans="1:7" ht="14.25">
      <c r="A78" s="86"/>
      <c r="B78" s="87" t="s">
        <v>145</v>
      </c>
      <c r="C78" s="191" t="s">
        <v>135</v>
      </c>
      <c r="D78" s="170">
        <v>2</v>
      </c>
      <c r="E78" s="19"/>
      <c r="F78" s="28">
        <f>D78*E78</f>
        <v>0</v>
      </c>
      <c r="G78" s="70"/>
    </row>
    <row r="79" spans="1:7">
      <c r="A79" s="22"/>
      <c r="B79" s="88"/>
      <c r="C79" s="191"/>
      <c r="D79" s="170"/>
      <c r="E79" s="18"/>
      <c r="F79" s="6"/>
      <c r="G79" s="70"/>
    </row>
    <row r="80" spans="1:7" ht="96" customHeight="1">
      <c r="A80" s="76">
        <f>COUNT($A$5:A79)+1</f>
        <v>24</v>
      </c>
      <c r="B80" s="77" t="s">
        <v>253</v>
      </c>
      <c r="C80" s="187"/>
      <c r="D80" s="188"/>
      <c r="E80" s="18"/>
      <c r="F80" s="6"/>
      <c r="G80" s="70"/>
    </row>
    <row r="81" spans="1:7" ht="13.5" customHeight="1">
      <c r="A81" s="76"/>
      <c r="B81" s="80" t="s">
        <v>74</v>
      </c>
      <c r="C81" s="187"/>
      <c r="D81" s="188"/>
      <c r="E81" s="18"/>
      <c r="F81" s="6"/>
      <c r="G81" s="70"/>
    </row>
    <row r="82" spans="1:7" ht="13.5" customHeight="1">
      <c r="A82" s="76"/>
      <c r="B82" s="80" t="s">
        <v>83</v>
      </c>
      <c r="C82" s="187"/>
      <c r="D82" s="188"/>
      <c r="E82" s="18"/>
      <c r="F82" s="6"/>
      <c r="G82" s="70"/>
    </row>
    <row r="83" spans="1:7" ht="25.5">
      <c r="A83" s="76"/>
      <c r="B83" s="79" t="s">
        <v>242</v>
      </c>
      <c r="C83" s="147" t="s">
        <v>136</v>
      </c>
      <c r="D83" s="144">
        <v>1</v>
      </c>
      <c r="E83" s="18"/>
      <c r="F83" s="28">
        <f>D83*E83</f>
        <v>0</v>
      </c>
      <c r="G83" s="70"/>
    </row>
    <row r="84" spans="1:7">
      <c r="A84" s="22"/>
      <c r="B84" s="88"/>
      <c r="C84" s="191"/>
      <c r="D84" s="170"/>
      <c r="E84" s="18"/>
      <c r="F84" s="6"/>
      <c r="G84" s="70"/>
    </row>
    <row r="85" spans="1:7" ht="108" customHeight="1">
      <c r="A85" s="76">
        <f>COUNT($A$5:A84)+1</f>
        <v>25</v>
      </c>
      <c r="B85" s="77" t="s">
        <v>126</v>
      </c>
      <c r="C85" s="187"/>
      <c r="D85" s="188"/>
      <c r="E85" s="18"/>
      <c r="F85" s="6"/>
      <c r="G85" s="78"/>
    </row>
    <row r="86" spans="1:7">
      <c r="A86" s="76"/>
      <c r="B86" s="89" t="s">
        <v>134</v>
      </c>
      <c r="C86" s="147" t="s">
        <v>9</v>
      </c>
      <c r="D86" s="144">
        <v>28</v>
      </c>
      <c r="E86" s="18"/>
      <c r="F86" s="6">
        <f t="shared" ref="F86:F90" si="3">D86*E86</f>
        <v>0</v>
      </c>
      <c r="G86" s="78"/>
    </row>
    <row r="87" spans="1:7">
      <c r="A87" s="22"/>
      <c r="B87" s="89" t="s">
        <v>4</v>
      </c>
      <c r="C87" s="147" t="s">
        <v>9</v>
      </c>
      <c r="D87" s="144">
        <v>3</v>
      </c>
      <c r="E87" s="18"/>
      <c r="F87" s="6">
        <f t="shared" si="3"/>
        <v>0</v>
      </c>
      <c r="G87" s="78"/>
    </row>
    <row r="88" spans="1:7">
      <c r="A88" s="22"/>
      <c r="B88" s="89" t="s">
        <v>5</v>
      </c>
      <c r="C88" s="147" t="s">
        <v>9</v>
      </c>
      <c r="D88" s="144">
        <v>5</v>
      </c>
      <c r="E88" s="18"/>
      <c r="F88" s="6">
        <f t="shared" si="3"/>
        <v>0</v>
      </c>
      <c r="G88" s="78"/>
    </row>
    <row r="89" spans="1:7">
      <c r="A89" s="22"/>
      <c r="B89" s="89" t="s">
        <v>75</v>
      </c>
      <c r="C89" s="147" t="s">
        <v>9</v>
      </c>
      <c r="D89" s="144">
        <v>12</v>
      </c>
      <c r="E89" s="18"/>
      <c r="F89" s="6">
        <f t="shared" si="3"/>
        <v>0</v>
      </c>
      <c r="G89" s="78"/>
    </row>
    <row r="90" spans="1:7">
      <c r="A90" s="22"/>
      <c r="B90" s="89" t="s">
        <v>6</v>
      </c>
      <c r="C90" s="147" t="s">
        <v>9</v>
      </c>
      <c r="D90" s="144">
        <v>4</v>
      </c>
      <c r="E90" s="18"/>
      <c r="F90" s="6">
        <f t="shared" si="3"/>
        <v>0</v>
      </c>
      <c r="G90" s="70"/>
    </row>
    <row r="91" spans="1:7">
      <c r="A91" s="22"/>
      <c r="B91" s="81"/>
      <c r="C91" s="187"/>
      <c r="D91" s="188"/>
      <c r="E91" s="18"/>
      <c r="F91" s="6"/>
      <c r="G91" s="78"/>
    </row>
    <row r="92" spans="1:7" ht="68.25" customHeight="1">
      <c r="A92" s="76">
        <f>COUNT($A$5:A91)+1</f>
        <v>26</v>
      </c>
      <c r="B92" s="77" t="s">
        <v>285</v>
      </c>
      <c r="C92" s="187"/>
      <c r="D92" s="188"/>
      <c r="E92" s="18"/>
      <c r="F92" s="6"/>
      <c r="G92" s="70"/>
    </row>
    <row r="93" spans="1:7">
      <c r="A93" s="22"/>
      <c r="B93" s="81" t="s">
        <v>4</v>
      </c>
      <c r="C93" s="147" t="s">
        <v>9</v>
      </c>
      <c r="D93" s="144">
        <v>2</v>
      </c>
      <c r="E93" s="18"/>
      <c r="F93" s="6">
        <f>D93*E93</f>
        <v>0</v>
      </c>
      <c r="G93" s="70"/>
    </row>
    <row r="94" spans="1:7">
      <c r="A94" s="22"/>
      <c r="B94" s="81"/>
      <c r="C94" s="187"/>
      <c r="D94" s="188"/>
      <c r="E94" s="18"/>
      <c r="F94" s="6"/>
      <c r="G94" s="78"/>
    </row>
    <row r="95" spans="1:7" ht="56.25" customHeight="1">
      <c r="A95" s="76">
        <f>COUNT($A$5:A93)+1</f>
        <v>27</v>
      </c>
      <c r="B95" s="77" t="s">
        <v>146</v>
      </c>
      <c r="C95" s="187"/>
      <c r="D95" s="188"/>
      <c r="E95" s="18"/>
      <c r="F95" s="6"/>
      <c r="G95" s="70"/>
    </row>
    <row r="96" spans="1:7">
      <c r="A96" s="22"/>
      <c r="B96" s="89" t="s">
        <v>75</v>
      </c>
      <c r="C96" s="147" t="s">
        <v>135</v>
      </c>
      <c r="D96" s="144">
        <v>1</v>
      </c>
      <c r="E96" s="18"/>
      <c r="F96" s="6">
        <f>D96*E96</f>
        <v>0</v>
      </c>
      <c r="G96" s="70"/>
    </row>
    <row r="97" spans="1:7">
      <c r="A97" s="22"/>
      <c r="B97" s="81"/>
      <c r="C97" s="187"/>
      <c r="D97" s="188"/>
      <c r="E97" s="18"/>
      <c r="F97" s="6"/>
      <c r="G97" s="78"/>
    </row>
    <row r="98" spans="1:7" ht="58.5" customHeight="1">
      <c r="A98" s="76">
        <f>COUNT($A$5:A97)+1</f>
        <v>28</v>
      </c>
      <c r="B98" s="77" t="s">
        <v>286</v>
      </c>
      <c r="C98" s="147" t="s">
        <v>136</v>
      </c>
      <c r="D98" s="144">
        <v>3</v>
      </c>
      <c r="E98" s="18"/>
      <c r="F98" s="6">
        <f>D98*E98</f>
        <v>0</v>
      </c>
      <c r="G98" s="84"/>
    </row>
    <row r="99" spans="1:7">
      <c r="A99" s="22"/>
      <c r="B99" s="81"/>
      <c r="C99" s="187"/>
      <c r="D99" s="188"/>
      <c r="E99" s="18"/>
      <c r="F99" s="6"/>
      <c r="G99" s="84"/>
    </row>
    <row r="100" spans="1:7" ht="40.5" customHeight="1">
      <c r="A100" s="76">
        <f>COUNT($A$5:A99)+1</f>
        <v>29</v>
      </c>
      <c r="B100" s="77" t="s">
        <v>179</v>
      </c>
      <c r="C100" s="147" t="s">
        <v>136</v>
      </c>
      <c r="D100" s="144">
        <v>1</v>
      </c>
      <c r="E100" s="18"/>
      <c r="F100" s="6">
        <f>D100*E100</f>
        <v>0</v>
      </c>
      <c r="G100" s="70"/>
    </row>
    <row r="101" spans="1:7">
      <c r="A101" s="22"/>
      <c r="B101" s="81"/>
      <c r="C101" s="187"/>
      <c r="D101" s="188"/>
      <c r="E101" s="18"/>
      <c r="F101" s="6"/>
      <c r="G101" s="70"/>
    </row>
    <row r="102" spans="1:7" ht="58.5" customHeight="1">
      <c r="A102" s="90">
        <f>COUNT($A$5:A101)+1</f>
        <v>30</v>
      </c>
      <c r="B102" s="77" t="s">
        <v>259</v>
      </c>
      <c r="C102" s="147" t="s">
        <v>136</v>
      </c>
      <c r="D102" s="144">
        <v>1</v>
      </c>
      <c r="E102" s="18"/>
      <c r="F102" s="6">
        <f>D102*E102</f>
        <v>0</v>
      </c>
      <c r="G102" s="70"/>
    </row>
    <row r="103" spans="1:7">
      <c r="A103" s="90"/>
      <c r="B103" s="77"/>
      <c r="C103" s="147"/>
      <c r="D103" s="144"/>
      <c r="E103" s="18"/>
      <c r="F103" s="6"/>
      <c r="G103" s="70"/>
    </row>
    <row r="104" spans="1:7" ht="43.5" customHeight="1">
      <c r="A104" s="90">
        <f>COUNT($A$5:A103)+1</f>
        <v>31</v>
      </c>
      <c r="B104" s="77" t="s">
        <v>76</v>
      </c>
      <c r="C104" s="147" t="s">
        <v>136</v>
      </c>
      <c r="D104" s="144">
        <v>1</v>
      </c>
      <c r="E104" s="18"/>
      <c r="F104" s="6">
        <f>D104*E104</f>
        <v>0</v>
      </c>
      <c r="G104" s="70"/>
    </row>
    <row r="105" spans="1:7">
      <c r="A105" s="76"/>
      <c r="B105" s="77"/>
      <c r="C105" s="147"/>
      <c r="D105" s="144"/>
      <c r="E105" s="18"/>
      <c r="F105" s="6"/>
      <c r="G105" s="70"/>
    </row>
    <row r="106" spans="1:7" ht="43.5" customHeight="1">
      <c r="A106" s="91">
        <f>COUNT($A$5:A104)+1</f>
        <v>32</v>
      </c>
      <c r="B106" s="77" t="s">
        <v>48</v>
      </c>
      <c r="C106" s="147" t="s">
        <v>136</v>
      </c>
      <c r="D106" s="144">
        <v>1</v>
      </c>
      <c r="E106" s="18"/>
      <c r="F106" s="6">
        <f>D106*E106</f>
        <v>0</v>
      </c>
      <c r="G106" s="70"/>
    </row>
    <row r="107" spans="1:7">
      <c r="A107" s="22"/>
      <c r="B107" s="81"/>
      <c r="C107" s="187"/>
      <c r="D107" s="188"/>
      <c r="E107" s="18"/>
      <c r="F107" s="6"/>
      <c r="G107" s="70"/>
    </row>
    <row r="108" spans="1:7" ht="27" customHeight="1">
      <c r="A108" s="76">
        <f>COUNT($A$5:A107)+1</f>
        <v>33</v>
      </c>
      <c r="B108" s="77" t="s">
        <v>46</v>
      </c>
      <c r="C108" s="192" t="s">
        <v>29</v>
      </c>
      <c r="D108" s="192">
        <v>5</v>
      </c>
      <c r="E108" s="20"/>
      <c r="F108" s="23">
        <f>SUM(F4:F107)*D108/100</f>
        <v>0</v>
      </c>
      <c r="G108" s="70"/>
    </row>
    <row r="109" spans="1:7">
      <c r="A109" s="22"/>
      <c r="B109" s="81"/>
      <c r="C109" s="187"/>
      <c r="D109" s="188"/>
      <c r="E109" s="17"/>
      <c r="F109" s="22"/>
      <c r="G109" s="70"/>
    </row>
    <row r="110" spans="1:7" ht="42.75" customHeight="1">
      <c r="A110" s="76">
        <f>COUNT($A$5:A109)+1</f>
        <v>34</v>
      </c>
      <c r="B110" s="77" t="s">
        <v>13</v>
      </c>
      <c r="C110" s="192" t="s">
        <v>29</v>
      </c>
      <c r="D110" s="192">
        <v>5</v>
      </c>
      <c r="E110" s="20"/>
      <c r="F110" s="23">
        <f>SUM(F4:F107)*D110/100</f>
        <v>0</v>
      </c>
      <c r="G110" s="70"/>
    </row>
    <row r="111" spans="1:7" ht="14.25">
      <c r="A111" s="22"/>
      <c r="B111" s="81"/>
      <c r="C111" s="187"/>
      <c r="D111" s="187"/>
      <c r="E111" s="17"/>
      <c r="F111" s="22"/>
      <c r="G111" s="92"/>
    </row>
    <row r="112" spans="1:7" ht="40.5" customHeight="1">
      <c r="A112" s="76">
        <f>COUNT($A$5:A111)+1</f>
        <v>35</v>
      </c>
      <c r="B112" s="77" t="s">
        <v>26</v>
      </c>
      <c r="C112" s="192" t="s">
        <v>29</v>
      </c>
      <c r="D112" s="192">
        <v>3</v>
      </c>
      <c r="E112" s="20"/>
      <c r="F112" s="23">
        <f>SUM(F4:F107)*D112/100</f>
        <v>0</v>
      </c>
      <c r="G112" s="70"/>
    </row>
    <row r="113" spans="1:7">
      <c r="A113" s="93"/>
      <c r="B113" s="93"/>
      <c r="C113" s="177"/>
      <c r="D113" s="177"/>
      <c r="E113" s="45"/>
      <c r="F113" s="45"/>
      <c r="G113" s="70"/>
    </row>
    <row r="114" spans="1:7" ht="13.5" thickBot="1">
      <c r="A114" s="94"/>
      <c r="B114" s="95" t="str">
        <f>$B$1&amp;" skupaj:"</f>
        <v>Vodovod in vertikalna kanalizacija skupaj:</v>
      </c>
      <c r="C114" s="151"/>
      <c r="D114" s="152"/>
      <c r="E114" s="96" t="s">
        <v>66</v>
      </c>
      <c r="F114" s="44">
        <f>SUM(F4:F112)</f>
        <v>0</v>
      </c>
      <c r="G114" s="70"/>
    </row>
    <row r="115" spans="1:7" ht="13.5" thickTop="1">
      <c r="A115" s="70"/>
      <c r="B115" s="70"/>
      <c r="C115" s="187"/>
      <c r="D115" s="187"/>
      <c r="E115" s="22"/>
      <c r="F115" s="22"/>
      <c r="G115" s="70"/>
    </row>
    <row r="116" spans="1:7">
      <c r="G116" s="70"/>
    </row>
    <row r="117" spans="1:7">
      <c r="G117" s="70"/>
    </row>
    <row r="118" spans="1:7">
      <c r="G118" s="70"/>
    </row>
    <row r="119" spans="1:7">
      <c r="G119" s="70"/>
    </row>
    <row r="120" spans="1:7">
      <c r="G120" s="70"/>
    </row>
    <row r="121" spans="1:7">
      <c r="G121" s="70"/>
    </row>
  </sheetData>
  <sheetProtection password="C048" sheet="1" objects="1" scenarios="1" selectLockedCells="1"/>
  <phoneticPr fontId="0" type="noConversion"/>
  <pageMargins left="0.78740157480314965" right="0.59055118110236227" top="0.86614173228346458" bottom="0.86614173228346458" header="0.31496062992125984" footer="0.51181102362204722"/>
  <pageSetup paperSize="9" orientation="portrait" horizontalDpi="300" verticalDpi="300" r:id="rId1"/>
  <headerFooter alignWithMargins="0">
    <oddFooter>&amp;L&amp;"Arial Narrow,Navadno"&amp;11D 126090&amp;10 - PZI&amp;C&amp;"Arial Narrow,Navadno"Projektantski popis&amp;R&amp;"Arial Narrow,Navadno"&amp;P/&amp;N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0"/>
  <sheetViews>
    <sheetView showZeros="0" view="pageBreakPreview" zoomScale="89" zoomScaleNormal="100" zoomScaleSheetLayoutView="89" workbookViewId="0">
      <selection activeCell="E18" sqref="E18"/>
    </sheetView>
  </sheetViews>
  <sheetFormatPr defaultRowHeight="12.75"/>
  <cols>
    <col min="1" max="1" width="5.140625" style="99" customWidth="1"/>
    <col min="2" max="2" width="45" style="99" customWidth="1"/>
    <col min="3" max="3" width="4.7109375" style="176" customWidth="1"/>
    <col min="4" max="4" width="7.85546875" style="176" customWidth="1"/>
    <col min="5" max="5" width="11.42578125" style="118" customWidth="1"/>
    <col min="6" max="6" width="15" style="118" customWidth="1"/>
    <col min="7" max="7" width="11.5703125" style="99" customWidth="1"/>
    <col min="8" max="8" width="11.7109375" style="99" customWidth="1"/>
    <col min="9" max="16384" width="9.140625" style="99"/>
  </cols>
  <sheetData>
    <row r="1" spans="1:6">
      <c r="A1" s="67" t="s">
        <v>42</v>
      </c>
      <c r="B1" s="68" t="s">
        <v>69</v>
      </c>
      <c r="C1" s="139"/>
      <c r="D1" s="140"/>
      <c r="E1" s="98"/>
      <c r="F1" s="98"/>
    </row>
    <row r="2" spans="1:6">
      <c r="A2" s="100"/>
      <c r="B2" s="100"/>
      <c r="C2" s="165"/>
      <c r="D2" s="165"/>
      <c r="E2" s="26"/>
      <c r="F2" s="26"/>
    </row>
    <row r="3" spans="1:6" ht="29.25" customHeight="1">
      <c r="A3" s="72" t="s">
        <v>81</v>
      </c>
      <c r="B3" s="73" t="s">
        <v>10</v>
      </c>
      <c r="C3" s="73" t="s">
        <v>8</v>
      </c>
      <c r="D3" s="74" t="s">
        <v>11</v>
      </c>
      <c r="E3" s="159" t="s">
        <v>131</v>
      </c>
      <c r="F3" s="159" t="s">
        <v>65</v>
      </c>
    </row>
    <row r="4" spans="1:6">
      <c r="A4" s="101"/>
      <c r="B4" s="102"/>
      <c r="C4" s="127"/>
      <c r="D4" s="166"/>
      <c r="E4" s="5"/>
      <c r="F4" s="5"/>
    </row>
    <row r="5" spans="1:6" ht="118.5" customHeight="1">
      <c r="A5" s="76">
        <v>1</v>
      </c>
      <c r="B5" s="77" t="s">
        <v>287</v>
      </c>
      <c r="C5" s="165"/>
      <c r="D5" s="168"/>
      <c r="E5" s="19"/>
      <c r="F5" s="6"/>
    </row>
    <row r="6" spans="1:6">
      <c r="A6" s="76"/>
      <c r="B6" s="80" t="s">
        <v>49</v>
      </c>
      <c r="C6" s="165"/>
      <c r="D6" s="168"/>
      <c r="E6" s="19"/>
      <c r="F6" s="6"/>
    </row>
    <row r="7" spans="1:6">
      <c r="A7" s="76"/>
      <c r="B7" s="103" t="s">
        <v>180</v>
      </c>
      <c r="C7" s="143" t="s">
        <v>136</v>
      </c>
      <c r="D7" s="144">
        <v>1</v>
      </c>
      <c r="E7" s="19"/>
      <c r="F7" s="6">
        <f>D7*E7</f>
        <v>0</v>
      </c>
    </row>
    <row r="8" spans="1:6">
      <c r="A8" s="76"/>
      <c r="B8" s="82" t="s">
        <v>71</v>
      </c>
      <c r="C8" s="143" t="s">
        <v>136</v>
      </c>
      <c r="D8" s="144">
        <v>1</v>
      </c>
      <c r="E8" s="19"/>
      <c r="F8" s="6">
        <f>D8*E8</f>
        <v>0</v>
      </c>
    </row>
    <row r="9" spans="1:6">
      <c r="A9" s="76"/>
      <c r="B9" s="103" t="s">
        <v>181</v>
      </c>
      <c r="C9" s="143" t="s">
        <v>136</v>
      </c>
      <c r="D9" s="144">
        <v>1</v>
      </c>
      <c r="E9" s="19"/>
      <c r="F9" s="6">
        <f t="shared" ref="F9:F11" si="0">D9*E9</f>
        <v>0</v>
      </c>
    </row>
    <row r="10" spans="1:6">
      <c r="A10" s="76"/>
      <c r="B10" s="103" t="s">
        <v>182</v>
      </c>
      <c r="C10" s="143" t="s">
        <v>136</v>
      </c>
      <c r="D10" s="144">
        <v>1</v>
      </c>
      <c r="E10" s="19"/>
      <c r="F10" s="6">
        <f t="shared" si="0"/>
        <v>0</v>
      </c>
    </row>
    <row r="11" spans="1:6">
      <c r="A11" s="76"/>
      <c r="B11" s="103" t="s">
        <v>183</v>
      </c>
      <c r="C11" s="143" t="s">
        <v>136</v>
      </c>
      <c r="D11" s="144">
        <v>1</v>
      </c>
      <c r="E11" s="19"/>
      <c r="F11" s="6">
        <f t="shared" si="0"/>
        <v>0</v>
      </c>
    </row>
    <row r="12" spans="1:6">
      <c r="A12" s="76"/>
      <c r="B12" s="103" t="s">
        <v>184</v>
      </c>
      <c r="C12" s="143" t="s">
        <v>136</v>
      </c>
      <c r="D12" s="144">
        <v>1</v>
      </c>
      <c r="E12" s="19"/>
      <c r="F12" s="6">
        <f t="shared" ref="F12" si="1">D12*E12</f>
        <v>0</v>
      </c>
    </row>
    <row r="13" spans="1:6">
      <c r="A13" s="76"/>
      <c r="B13" s="103" t="s">
        <v>185</v>
      </c>
      <c r="C13" s="143" t="s">
        <v>136</v>
      </c>
      <c r="D13" s="144">
        <v>2</v>
      </c>
      <c r="E13" s="19"/>
      <c r="F13" s="6">
        <f t="shared" ref="F13:F16" si="2">D13*E13</f>
        <v>0</v>
      </c>
    </row>
    <row r="14" spans="1:6">
      <c r="A14" s="76"/>
      <c r="B14" s="103" t="s">
        <v>186</v>
      </c>
      <c r="C14" s="143" t="s">
        <v>136</v>
      </c>
      <c r="D14" s="144">
        <v>2</v>
      </c>
      <c r="E14" s="19"/>
      <c r="F14" s="6">
        <f t="shared" si="2"/>
        <v>0</v>
      </c>
    </row>
    <row r="15" spans="1:6">
      <c r="A15" s="76"/>
      <c r="B15" s="103" t="s">
        <v>187</v>
      </c>
      <c r="C15" s="143" t="s">
        <v>136</v>
      </c>
      <c r="D15" s="144">
        <v>1</v>
      </c>
      <c r="E15" s="19"/>
      <c r="F15" s="6">
        <f t="shared" si="2"/>
        <v>0</v>
      </c>
    </row>
    <row r="16" spans="1:6">
      <c r="A16" s="76"/>
      <c r="B16" s="103" t="s">
        <v>188</v>
      </c>
      <c r="C16" s="143" t="s">
        <v>136</v>
      </c>
      <c r="D16" s="144">
        <v>2</v>
      </c>
      <c r="E16" s="19"/>
      <c r="F16" s="6">
        <f t="shared" si="2"/>
        <v>0</v>
      </c>
    </row>
    <row r="17" spans="1:6">
      <c r="A17" s="76"/>
      <c r="B17" s="103" t="s">
        <v>189</v>
      </c>
      <c r="C17" s="143" t="s">
        <v>136</v>
      </c>
      <c r="D17" s="144">
        <v>2</v>
      </c>
      <c r="E17" s="19"/>
      <c r="F17" s="6">
        <f t="shared" ref="F17:F18" si="3">D17*E17</f>
        <v>0</v>
      </c>
    </row>
    <row r="18" spans="1:6">
      <c r="A18" s="76"/>
      <c r="B18" s="103" t="s">
        <v>190</v>
      </c>
      <c r="C18" s="143" t="s">
        <v>136</v>
      </c>
      <c r="D18" s="144">
        <v>1</v>
      </c>
      <c r="E18" s="19"/>
      <c r="F18" s="6">
        <f t="shared" si="3"/>
        <v>0</v>
      </c>
    </row>
    <row r="19" spans="1:6">
      <c r="A19" s="76"/>
      <c r="B19" s="103" t="s">
        <v>191</v>
      </c>
      <c r="C19" s="143" t="s">
        <v>136</v>
      </c>
      <c r="D19" s="144">
        <v>1</v>
      </c>
      <c r="E19" s="19"/>
      <c r="F19" s="6">
        <f t="shared" ref="F19" si="4">D19*E19</f>
        <v>0</v>
      </c>
    </row>
    <row r="20" spans="1:6">
      <c r="A20" s="76"/>
      <c r="B20" s="82"/>
      <c r="C20" s="143"/>
      <c r="D20" s="144"/>
      <c r="E20" s="19"/>
      <c r="F20" s="6"/>
    </row>
    <row r="21" spans="1:6" ht="51" customHeight="1">
      <c r="A21" s="76">
        <f>COUNT($A$4:A20)+1</f>
        <v>2</v>
      </c>
      <c r="B21" s="77" t="s">
        <v>67</v>
      </c>
      <c r="C21" s="178"/>
      <c r="D21" s="179"/>
      <c r="E21" s="61"/>
      <c r="F21" s="62"/>
    </row>
    <row r="22" spans="1:6">
      <c r="A22" s="76"/>
      <c r="B22" s="104" t="s">
        <v>68</v>
      </c>
      <c r="C22" s="178"/>
      <c r="D22" s="179"/>
      <c r="E22" s="61"/>
      <c r="F22" s="62"/>
    </row>
    <row r="23" spans="1:6">
      <c r="A23" s="76"/>
      <c r="B23" s="104" t="s">
        <v>62</v>
      </c>
      <c r="C23" s="178"/>
      <c r="D23" s="179"/>
      <c r="E23" s="61"/>
      <c r="F23" s="62"/>
    </row>
    <row r="24" spans="1:6" ht="25.5">
      <c r="A24" s="76"/>
      <c r="B24" s="104" t="s">
        <v>196</v>
      </c>
      <c r="C24" s="178"/>
      <c r="D24" s="179"/>
      <c r="E24" s="61"/>
      <c r="F24" s="62"/>
    </row>
    <row r="25" spans="1:6" ht="25.5">
      <c r="A25" s="76"/>
      <c r="B25" s="104" t="s">
        <v>0</v>
      </c>
      <c r="C25" s="178"/>
      <c r="D25" s="179"/>
      <c r="E25" s="61"/>
      <c r="F25" s="62"/>
    </row>
    <row r="26" spans="1:6" ht="81.75" customHeight="1">
      <c r="A26" s="76"/>
      <c r="B26" s="79" t="s">
        <v>288</v>
      </c>
      <c r="C26" s="178"/>
      <c r="D26" s="179"/>
      <c r="E26" s="61"/>
      <c r="F26" s="62"/>
    </row>
    <row r="27" spans="1:6">
      <c r="A27" s="76"/>
      <c r="B27" s="77" t="s">
        <v>197</v>
      </c>
      <c r="C27" s="163" t="s">
        <v>136</v>
      </c>
      <c r="D27" s="146">
        <v>1</v>
      </c>
      <c r="E27" s="61"/>
      <c r="F27" s="62"/>
    </row>
    <row r="28" spans="1:6" ht="116.25" customHeight="1">
      <c r="A28" s="76"/>
      <c r="B28" s="104" t="s">
        <v>289</v>
      </c>
      <c r="C28" s="163" t="s">
        <v>136</v>
      </c>
      <c r="D28" s="146">
        <v>1</v>
      </c>
      <c r="E28" s="61"/>
      <c r="F28" s="62"/>
    </row>
    <row r="29" spans="1:6" ht="26.25" customHeight="1">
      <c r="A29" s="76"/>
      <c r="B29" s="104" t="s">
        <v>290</v>
      </c>
      <c r="C29" s="178"/>
      <c r="D29" s="179"/>
      <c r="E29" s="61"/>
      <c r="F29" s="62"/>
    </row>
    <row r="30" spans="1:6" ht="59.25" customHeight="1">
      <c r="A30" s="76"/>
      <c r="B30" s="104" t="s">
        <v>198</v>
      </c>
      <c r="C30" s="163" t="s">
        <v>136</v>
      </c>
      <c r="D30" s="146">
        <v>1</v>
      </c>
      <c r="E30" s="61"/>
      <c r="F30" s="62"/>
    </row>
    <row r="31" spans="1:6" ht="25.5">
      <c r="A31" s="76"/>
      <c r="B31" s="104" t="s">
        <v>291</v>
      </c>
      <c r="C31" s="163"/>
      <c r="D31" s="146"/>
      <c r="E31" s="61"/>
      <c r="F31" s="62"/>
    </row>
    <row r="32" spans="1:6" ht="41.25" customHeight="1">
      <c r="A32" s="76"/>
      <c r="B32" s="104" t="s">
        <v>292</v>
      </c>
      <c r="C32" s="163" t="s">
        <v>136</v>
      </c>
      <c r="D32" s="146">
        <v>1</v>
      </c>
      <c r="E32" s="61"/>
      <c r="F32" s="62"/>
    </row>
    <row r="33" spans="1:6" ht="25.5">
      <c r="A33" s="76"/>
      <c r="B33" s="104" t="s">
        <v>293</v>
      </c>
      <c r="C33" s="163" t="s">
        <v>135</v>
      </c>
      <c r="D33" s="146">
        <v>1</v>
      </c>
      <c r="E33" s="61"/>
      <c r="F33" s="62"/>
    </row>
    <row r="34" spans="1:6" ht="25.5">
      <c r="A34" s="76"/>
      <c r="B34" s="104" t="s">
        <v>294</v>
      </c>
      <c r="C34" s="163" t="s">
        <v>135</v>
      </c>
      <c r="D34" s="146">
        <v>2</v>
      </c>
      <c r="E34" s="61"/>
      <c r="F34" s="62"/>
    </row>
    <row r="35" spans="1:6" ht="42.75" customHeight="1">
      <c r="A35" s="76"/>
      <c r="B35" s="104" t="s">
        <v>295</v>
      </c>
      <c r="C35" s="163" t="s">
        <v>135</v>
      </c>
      <c r="D35" s="146">
        <v>2</v>
      </c>
      <c r="E35" s="61"/>
      <c r="F35" s="62"/>
    </row>
    <row r="36" spans="1:6" ht="228.75" customHeight="1">
      <c r="A36" s="76"/>
      <c r="B36" s="104" t="s">
        <v>296</v>
      </c>
      <c r="C36" s="163" t="s">
        <v>136</v>
      </c>
      <c r="D36" s="146">
        <v>1</v>
      </c>
      <c r="E36" s="61"/>
      <c r="F36" s="62"/>
    </row>
    <row r="37" spans="1:6">
      <c r="A37" s="76"/>
      <c r="B37" s="105" t="s">
        <v>121</v>
      </c>
      <c r="C37" s="143"/>
      <c r="D37" s="144"/>
      <c r="E37" s="19"/>
      <c r="F37" s="6"/>
    </row>
    <row r="38" spans="1:6">
      <c r="A38" s="76"/>
      <c r="B38" s="79" t="s">
        <v>139</v>
      </c>
      <c r="C38" s="163" t="s">
        <v>136</v>
      </c>
      <c r="D38" s="146">
        <v>1</v>
      </c>
      <c r="E38" s="63"/>
      <c r="F38" s="58">
        <f>D38*E38</f>
        <v>0</v>
      </c>
    </row>
    <row r="39" spans="1:6">
      <c r="A39" s="76"/>
      <c r="B39" s="82"/>
      <c r="C39" s="143"/>
      <c r="D39" s="144"/>
      <c r="E39" s="19"/>
      <c r="F39" s="6"/>
    </row>
    <row r="40" spans="1:6" ht="40.5" customHeight="1">
      <c r="A40" s="76">
        <f>COUNT($A$4:A39)+1</f>
        <v>3</v>
      </c>
      <c r="B40" s="77" t="s">
        <v>199</v>
      </c>
      <c r="C40" s="180"/>
      <c r="D40" s="181"/>
      <c r="E40" s="63"/>
      <c r="F40" s="58"/>
    </row>
    <row r="41" spans="1:6">
      <c r="A41" s="76"/>
      <c r="B41" s="104" t="s">
        <v>211</v>
      </c>
      <c r="C41" s="180"/>
      <c r="D41" s="181"/>
      <c r="E41" s="63"/>
      <c r="F41" s="58"/>
    </row>
    <row r="42" spans="1:6">
      <c r="A42" s="76"/>
      <c r="B42" s="104" t="s">
        <v>208</v>
      </c>
      <c r="C42" s="180"/>
      <c r="D42" s="181"/>
      <c r="E42" s="63"/>
      <c r="F42" s="58"/>
    </row>
    <row r="43" spans="1:6">
      <c r="A43" s="76"/>
      <c r="B43" s="104" t="s">
        <v>210</v>
      </c>
      <c r="C43" s="180"/>
      <c r="D43" s="181"/>
      <c r="E43" s="63"/>
      <c r="F43" s="58"/>
    </row>
    <row r="44" spans="1:6" ht="25.5">
      <c r="A44" s="76"/>
      <c r="B44" s="106" t="s">
        <v>209</v>
      </c>
      <c r="C44" s="182"/>
      <c r="D44" s="183"/>
      <c r="E44" s="63"/>
      <c r="F44" s="58"/>
    </row>
    <row r="45" spans="1:6">
      <c r="A45" s="76"/>
      <c r="B45" s="79" t="s">
        <v>200</v>
      </c>
      <c r="C45" s="163" t="s">
        <v>136</v>
      </c>
      <c r="D45" s="146">
        <v>1</v>
      </c>
      <c r="E45" s="63"/>
      <c r="F45" s="58">
        <f>D45*E45</f>
        <v>0</v>
      </c>
    </row>
    <row r="46" spans="1:6">
      <c r="A46" s="76"/>
      <c r="B46" s="82"/>
      <c r="C46" s="143"/>
      <c r="D46" s="144"/>
      <c r="E46" s="19"/>
      <c r="F46" s="6"/>
    </row>
    <row r="47" spans="1:6" ht="40.5" customHeight="1">
      <c r="A47" s="76">
        <f>COUNT($A$4:A46)+1</f>
        <v>4</v>
      </c>
      <c r="B47" s="77" t="s">
        <v>255</v>
      </c>
      <c r="C47" s="180"/>
      <c r="D47" s="181"/>
      <c r="E47" s="63"/>
      <c r="F47" s="58"/>
    </row>
    <row r="48" spans="1:6" ht="27" customHeight="1">
      <c r="A48" s="76"/>
      <c r="B48" s="104" t="s">
        <v>297</v>
      </c>
      <c r="C48" s="180"/>
      <c r="D48" s="181"/>
      <c r="E48" s="63"/>
      <c r="F48" s="58"/>
    </row>
    <row r="49" spans="1:6">
      <c r="A49" s="76"/>
      <c r="B49" s="104" t="s">
        <v>201</v>
      </c>
      <c r="C49" s="180"/>
      <c r="D49" s="181"/>
      <c r="E49" s="63"/>
      <c r="F49" s="58"/>
    </row>
    <row r="50" spans="1:6">
      <c r="A50" s="76"/>
      <c r="B50" s="104" t="s">
        <v>202</v>
      </c>
      <c r="C50" s="180"/>
      <c r="D50" s="181"/>
      <c r="E50" s="63"/>
      <c r="F50" s="58"/>
    </row>
    <row r="51" spans="1:6">
      <c r="A51" s="76"/>
      <c r="B51" s="104" t="s">
        <v>203</v>
      </c>
      <c r="C51" s="180"/>
      <c r="D51" s="181"/>
      <c r="E51" s="63"/>
      <c r="F51" s="58"/>
    </row>
    <row r="52" spans="1:6">
      <c r="A52" s="76"/>
      <c r="B52" s="104" t="s">
        <v>204</v>
      </c>
      <c r="C52" s="180"/>
      <c r="D52" s="181"/>
      <c r="E52" s="63"/>
      <c r="F52" s="58"/>
    </row>
    <row r="53" spans="1:6">
      <c r="A53" s="76"/>
      <c r="B53" s="79" t="s">
        <v>205</v>
      </c>
      <c r="C53" s="163" t="s">
        <v>136</v>
      </c>
      <c r="D53" s="146">
        <v>1</v>
      </c>
      <c r="E53" s="63"/>
      <c r="F53" s="58">
        <f>D53*E53</f>
        <v>0</v>
      </c>
    </row>
    <row r="54" spans="1:6">
      <c r="A54" s="76"/>
      <c r="B54" s="82"/>
      <c r="C54" s="143"/>
      <c r="D54" s="144"/>
      <c r="E54" s="19"/>
      <c r="F54" s="6"/>
    </row>
    <row r="55" spans="1:6" ht="38.25">
      <c r="A55" s="76">
        <f>COUNT($A$4:A54)+1</f>
        <v>5</v>
      </c>
      <c r="B55" s="77" t="s">
        <v>256</v>
      </c>
      <c r="C55" s="180"/>
      <c r="D55" s="181"/>
      <c r="E55" s="63"/>
      <c r="F55" s="58"/>
    </row>
    <row r="56" spans="1:6" ht="25.5">
      <c r="A56" s="76"/>
      <c r="B56" s="104" t="s">
        <v>298</v>
      </c>
      <c r="C56" s="180"/>
      <c r="D56" s="181"/>
      <c r="E56" s="63"/>
      <c r="F56" s="58"/>
    </row>
    <row r="57" spans="1:6" ht="27" customHeight="1">
      <c r="A57" s="76"/>
      <c r="B57" s="104" t="s">
        <v>299</v>
      </c>
      <c r="C57" s="180"/>
      <c r="D57" s="181"/>
      <c r="E57" s="63"/>
      <c r="F57" s="58"/>
    </row>
    <row r="58" spans="1:6">
      <c r="A58" s="76"/>
      <c r="B58" s="104" t="s">
        <v>201</v>
      </c>
      <c r="C58" s="180"/>
      <c r="D58" s="181"/>
      <c r="E58" s="63"/>
      <c r="F58" s="58"/>
    </row>
    <row r="59" spans="1:6">
      <c r="A59" s="76"/>
      <c r="B59" s="104" t="s">
        <v>202</v>
      </c>
      <c r="C59" s="180"/>
      <c r="D59" s="181"/>
      <c r="E59" s="63"/>
      <c r="F59" s="58"/>
    </row>
    <row r="60" spans="1:6">
      <c r="A60" s="76"/>
      <c r="B60" s="104" t="s">
        <v>206</v>
      </c>
      <c r="C60" s="180"/>
      <c r="D60" s="181"/>
      <c r="E60" s="63"/>
      <c r="F60" s="58"/>
    </row>
    <row r="61" spans="1:6">
      <c r="A61" s="76"/>
      <c r="B61" s="104" t="s">
        <v>204</v>
      </c>
      <c r="C61" s="180"/>
      <c r="D61" s="181"/>
      <c r="E61" s="63"/>
      <c r="F61" s="58"/>
    </row>
    <row r="62" spans="1:6">
      <c r="A62" s="76"/>
      <c r="B62" s="79" t="s">
        <v>207</v>
      </c>
      <c r="C62" s="163" t="s">
        <v>136</v>
      </c>
      <c r="D62" s="146">
        <v>5</v>
      </c>
      <c r="E62" s="63"/>
      <c r="F62" s="58">
        <f>D62*E62</f>
        <v>0</v>
      </c>
    </row>
    <row r="63" spans="1:6">
      <c r="A63" s="76"/>
      <c r="B63" s="82"/>
      <c r="C63" s="143"/>
      <c r="D63" s="144"/>
      <c r="E63" s="19"/>
      <c r="F63" s="6"/>
    </row>
    <row r="64" spans="1:6" ht="63" customHeight="1">
      <c r="A64" s="76">
        <f>COUNT($A$4:A63)+1</f>
        <v>6</v>
      </c>
      <c r="B64" s="77" t="s">
        <v>300</v>
      </c>
      <c r="C64" s="143"/>
      <c r="D64" s="144"/>
      <c r="E64" s="19"/>
      <c r="F64" s="6"/>
    </row>
    <row r="65" spans="1:6" ht="13.5" customHeight="1">
      <c r="A65" s="76"/>
      <c r="B65" s="79" t="s">
        <v>219</v>
      </c>
      <c r="C65" s="163"/>
      <c r="D65" s="146"/>
      <c r="E65" s="64"/>
      <c r="F65" s="58"/>
    </row>
    <row r="66" spans="1:6" ht="17.25" customHeight="1">
      <c r="A66" s="76"/>
      <c r="B66" s="79" t="s">
        <v>220</v>
      </c>
      <c r="C66" s="163"/>
      <c r="D66" s="146"/>
      <c r="E66" s="64"/>
      <c r="F66" s="58"/>
    </row>
    <row r="67" spans="1:6" ht="15.75" customHeight="1">
      <c r="A67" s="76"/>
      <c r="B67" s="79" t="s">
        <v>221</v>
      </c>
      <c r="C67" s="163" t="s">
        <v>135</v>
      </c>
      <c r="D67" s="146">
        <v>1</v>
      </c>
      <c r="E67" s="64"/>
      <c r="F67" s="58">
        <f>+D67*E67</f>
        <v>0</v>
      </c>
    </row>
    <row r="68" spans="1:6">
      <c r="A68" s="76"/>
      <c r="B68" s="82"/>
      <c r="C68" s="143"/>
      <c r="D68" s="144"/>
      <c r="E68" s="19"/>
      <c r="F68" s="6"/>
    </row>
    <row r="69" spans="1:6" ht="92.25" customHeight="1">
      <c r="A69" s="76">
        <f>COUNT($A$4:A64)+1</f>
        <v>7</v>
      </c>
      <c r="B69" s="77" t="s">
        <v>120</v>
      </c>
      <c r="C69" s="165"/>
      <c r="D69" s="168"/>
      <c r="E69" s="19"/>
      <c r="F69" s="6"/>
    </row>
    <row r="70" spans="1:6">
      <c r="A70" s="76"/>
      <c r="B70" s="80" t="s">
        <v>63</v>
      </c>
      <c r="C70" s="165"/>
      <c r="D70" s="168"/>
      <c r="E70" s="19"/>
      <c r="F70" s="6"/>
    </row>
    <row r="71" spans="1:6">
      <c r="A71" s="76"/>
      <c r="B71" s="100" t="s">
        <v>93</v>
      </c>
      <c r="C71" s="143" t="s">
        <v>9</v>
      </c>
      <c r="D71" s="144">
        <v>44</v>
      </c>
      <c r="E71" s="19"/>
      <c r="F71" s="6">
        <f>D71*E71</f>
        <v>0</v>
      </c>
    </row>
    <row r="72" spans="1:6">
      <c r="A72" s="107"/>
      <c r="B72" s="100" t="s">
        <v>94</v>
      </c>
      <c r="C72" s="143" t="s">
        <v>9</v>
      </c>
      <c r="D72" s="144">
        <v>129</v>
      </c>
      <c r="E72" s="19"/>
      <c r="F72" s="6">
        <f>D72*E72</f>
        <v>0</v>
      </c>
    </row>
    <row r="73" spans="1:6">
      <c r="A73" s="107"/>
      <c r="B73" s="100" t="s">
        <v>95</v>
      </c>
      <c r="C73" s="143" t="s">
        <v>9</v>
      </c>
      <c r="D73" s="144">
        <v>63</v>
      </c>
      <c r="E73" s="19"/>
      <c r="F73" s="6">
        <f t="shared" ref="F73:F77" si="5">D73*E73</f>
        <v>0</v>
      </c>
    </row>
    <row r="74" spans="1:6">
      <c r="A74" s="107"/>
      <c r="B74" s="100" t="s">
        <v>96</v>
      </c>
      <c r="C74" s="143" t="s">
        <v>9</v>
      </c>
      <c r="D74" s="144">
        <v>23</v>
      </c>
      <c r="E74" s="19"/>
      <c r="F74" s="6">
        <f t="shared" si="5"/>
        <v>0</v>
      </c>
    </row>
    <row r="75" spans="1:6">
      <c r="A75" s="107"/>
      <c r="B75" s="100" t="s">
        <v>97</v>
      </c>
      <c r="C75" s="143" t="s">
        <v>9</v>
      </c>
      <c r="D75" s="144">
        <v>26</v>
      </c>
      <c r="E75" s="19"/>
      <c r="F75" s="6">
        <f t="shared" si="5"/>
        <v>0</v>
      </c>
    </row>
    <row r="76" spans="1:6">
      <c r="A76" s="107"/>
      <c r="B76" s="100" t="s">
        <v>87</v>
      </c>
      <c r="C76" s="143" t="s">
        <v>9</v>
      </c>
      <c r="D76" s="144">
        <v>22</v>
      </c>
      <c r="E76" s="19"/>
      <c r="F76" s="6">
        <f t="shared" si="5"/>
        <v>0</v>
      </c>
    </row>
    <row r="77" spans="1:6">
      <c r="A77" s="107"/>
      <c r="B77" s="100" t="s">
        <v>88</v>
      </c>
      <c r="C77" s="143" t="s">
        <v>9</v>
      </c>
      <c r="D77" s="144">
        <v>3</v>
      </c>
      <c r="E77" s="19"/>
      <c r="F77" s="6">
        <f t="shared" si="5"/>
        <v>0</v>
      </c>
    </row>
    <row r="78" spans="1:6">
      <c r="A78" s="107"/>
      <c r="B78" s="83"/>
      <c r="C78" s="169"/>
      <c r="D78" s="170"/>
      <c r="E78" s="19"/>
      <c r="F78" s="6"/>
    </row>
    <row r="79" spans="1:6" ht="77.25" customHeight="1">
      <c r="A79" s="76">
        <f>COUNT($A$4:A78)+1</f>
        <v>8</v>
      </c>
      <c r="B79" s="77" t="s">
        <v>257</v>
      </c>
      <c r="C79" s="165"/>
      <c r="D79" s="168"/>
      <c r="E79" s="19"/>
      <c r="F79" s="6"/>
    </row>
    <row r="80" spans="1:6" ht="25.5">
      <c r="A80" s="107"/>
      <c r="B80" s="79" t="s">
        <v>162</v>
      </c>
      <c r="C80" s="165"/>
      <c r="D80" s="168"/>
      <c r="E80" s="19"/>
      <c r="F80" s="6"/>
    </row>
    <row r="81" spans="1:7">
      <c r="A81" s="107"/>
      <c r="B81" s="83" t="s">
        <v>147</v>
      </c>
      <c r="C81" s="169" t="s">
        <v>9</v>
      </c>
      <c r="D81" s="144">
        <v>44</v>
      </c>
      <c r="E81" s="19"/>
      <c r="F81" s="6">
        <f>D81*E81</f>
        <v>0</v>
      </c>
    </row>
    <row r="82" spans="1:7">
      <c r="A82" s="107"/>
      <c r="B82" s="83" t="s">
        <v>98</v>
      </c>
      <c r="C82" s="169" t="s">
        <v>9</v>
      </c>
      <c r="D82" s="144">
        <v>129</v>
      </c>
      <c r="E82" s="19"/>
      <c r="F82" s="6">
        <f t="shared" ref="F82:F87" si="6">D82*E82</f>
        <v>0</v>
      </c>
    </row>
    <row r="83" spans="1:7">
      <c r="A83" s="107"/>
      <c r="B83" s="83" t="s">
        <v>99</v>
      </c>
      <c r="C83" s="169" t="s">
        <v>9</v>
      </c>
      <c r="D83" s="144">
        <v>63</v>
      </c>
      <c r="E83" s="19"/>
      <c r="F83" s="6">
        <f t="shared" si="6"/>
        <v>0</v>
      </c>
    </row>
    <row r="84" spans="1:7">
      <c r="A84" s="107"/>
      <c r="B84" s="83" t="s">
        <v>100</v>
      </c>
      <c r="C84" s="169" t="s">
        <v>9</v>
      </c>
      <c r="D84" s="144">
        <v>23</v>
      </c>
      <c r="E84" s="19"/>
      <c r="F84" s="6">
        <f t="shared" si="6"/>
        <v>0</v>
      </c>
    </row>
    <row r="85" spans="1:7">
      <c r="A85" s="107"/>
      <c r="B85" s="83" t="s">
        <v>101</v>
      </c>
      <c r="C85" s="169" t="s">
        <v>9</v>
      </c>
      <c r="D85" s="144">
        <v>24</v>
      </c>
      <c r="E85" s="19"/>
      <c r="F85" s="6">
        <f t="shared" si="6"/>
        <v>0</v>
      </c>
    </row>
    <row r="86" spans="1:7">
      <c r="A86" s="107"/>
      <c r="B86" s="83" t="s">
        <v>102</v>
      </c>
      <c r="C86" s="169" t="s">
        <v>9</v>
      </c>
      <c r="D86" s="144">
        <v>22</v>
      </c>
      <c r="E86" s="19"/>
      <c r="F86" s="6">
        <f t="shared" si="6"/>
        <v>0</v>
      </c>
    </row>
    <row r="87" spans="1:7">
      <c r="A87" s="107"/>
      <c r="B87" s="83" t="s">
        <v>103</v>
      </c>
      <c r="C87" s="169" t="s">
        <v>9</v>
      </c>
      <c r="D87" s="144">
        <v>3</v>
      </c>
      <c r="E87" s="19"/>
      <c r="F87" s="6">
        <f t="shared" si="6"/>
        <v>0</v>
      </c>
    </row>
    <row r="88" spans="1:7">
      <c r="A88" s="107"/>
      <c r="B88" s="108"/>
      <c r="C88" s="143"/>
      <c r="D88" s="144"/>
      <c r="E88" s="19"/>
      <c r="F88" s="6"/>
    </row>
    <row r="89" spans="1:7" ht="52.5" customHeight="1">
      <c r="A89" s="76">
        <f>COUNT($A$4:A88)+1</f>
        <v>9</v>
      </c>
      <c r="B89" s="77" t="s">
        <v>140</v>
      </c>
      <c r="C89" s="165"/>
      <c r="D89" s="168"/>
      <c r="E89" s="19"/>
      <c r="F89" s="6"/>
      <c r="G89" s="109"/>
    </row>
    <row r="90" spans="1:7">
      <c r="A90" s="107"/>
      <c r="B90" s="82" t="s">
        <v>132</v>
      </c>
      <c r="C90" s="169" t="s">
        <v>135</v>
      </c>
      <c r="D90" s="170">
        <v>2</v>
      </c>
      <c r="E90" s="18"/>
      <c r="F90" s="6">
        <f t="shared" ref="F90:F91" si="7">D90*E90</f>
        <v>0</v>
      </c>
      <c r="G90" s="109"/>
    </row>
    <row r="91" spans="1:7">
      <c r="A91" s="110"/>
      <c r="B91" s="103" t="s">
        <v>137</v>
      </c>
      <c r="C91" s="145" t="s">
        <v>135</v>
      </c>
      <c r="D91" s="184">
        <v>4</v>
      </c>
      <c r="E91" s="57"/>
      <c r="F91" s="58">
        <f t="shared" si="7"/>
        <v>0</v>
      </c>
      <c r="G91" s="109"/>
    </row>
    <row r="92" spans="1:7">
      <c r="A92" s="107"/>
      <c r="B92" s="82"/>
      <c r="C92" s="143"/>
      <c r="D92" s="144"/>
      <c r="E92" s="19"/>
      <c r="F92" s="6"/>
    </row>
    <row r="93" spans="1:7" ht="63.75" customHeight="1">
      <c r="A93" s="76">
        <f>COUNT($A$4:A92)+1</f>
        <v>10</v>
      </c>
      <c r="B93" s="77" t="s">
        <v>2</v>
      </c>
      <c r="C93" s="165"/>
      <c r="D93" s="168"/>
      <c r="E93" s="19"/>
      <c r="F93" s="6"/>
      <c r="G93" s="109"/>
    </row>
    <row r="94" spans="1:7">
      <c r="A94" s="76"/>
      <c r="B94" s="80" t="s">
        <v>143</v>
      </c>
      <c r="C94" s="143" t="s">
        <v>135</v>
      </c>
      <c r="D94" s="144">
        <v>1</v>
      </c>
      <c r="E94" s="19"/>
      <c r="F94" s="6">
        <f>D94*E94</f>
        <v>0</v>
      </c>
      <c r="G94" s="109"/>
    </row>
    <row r="95" spans="1:7">
      <c r="A95" s="107"/>
      <c r="B95" s="82"/>
      <c r="C95" s="143"/>
      <c r="D95" s="144"/>
      <c r="E95" s="19"/>
      <c r="F95" s="6"/>
      <c r="G95" s="109"/>
    </row>
    <row r="96" spans="1:7" ht="53.25" customHeight="1">
      <c r="A96" s="76">
        <f>COUNT($A$4:A95)+1</f>
        <v>11</v>
      </c>
      <c r="B96" s="77" t="s">
        <v>141</v>
      </c>
      <c r="C96" s="165"/>
      <c r="D96" s="168"/>
      <c r="E96" s="19"/>
      <c r="F96" s="6"/>
    </row>
    <row r="97" spans="1:7">
      <c r="A97" s="76"/>
      <c r="B97" s="82" t="s">
        <v>132</v>
      </c>
      <c r="C97" s="143" t="s">
        <v>135</v>
      </c>
      <c r="D97" s="144">
        <v>1</v>
      </c>
      <c r="E97" s="19"/>
      <c r="F97" s="6">
        <f>D97*E97</f>
        <v>0</v>
      </c>
    </row>
    <row r="98" spans="1:7">
      <c r="A98" s="76"/>
      <c r="B98" s="82" t="s">
        <v>133</v>
      </c>
      <c r="C98" s="143" t="s">
        <v>135</v>
      </c>
      <c r="D98" s="144">
        <v>1</v>
      </c>
      <c r="E98" s="19"/>
      <c r="F98" s="6">
        <f>D98*E98</f>
        <v>0</v>
      </c>
    </row>
    <row r="99" spans="1:7">
      <c r="A99" s="107"/>
      <c r="B99" s="82"/>
      <c r="C99" s="143"/>
      <c r="D99" s="144"/>
      <c r="E99" s="19"/>
      <c r="F99" s="6"/>
    </row>
    <row r="100" spans="1:7" ht="104.25" customHeight="1">
      <c r="A100" s="76">
        <f>COUNT($A$4:A99)+1</f>
        <v>12</v>
      </c>
      <c r="B100" s="77" t="s">
        <v>258</v>
      </c>
      <c r="C100" s="165"/>
      <c r="D100" s="168"/>
      <c r="E100" s="19"/>
      <c r="F100" s="6"/>
      <c r="G100" s="109"/>
    </row>
    <row r="101" spans="1:7">
      <c r="A101" s="76"/>
      <c r="B101" s="80" t="s">
        <v>142</v>
      </c>
      <c r="C101" s="165"/>
      <c r="D101" s="168"/>
      <c r="E101" s="19"/>
      <c r="F101" s="6"/>
      <c r="G101" s="109"/>
    </row>
    <row r="102" spans="1:7">
      <c r="A102" s="107"/>
      <c r="B102" s="82" t="s">
        <v>132</v>
      </c>
      <c r="C102" s="143" t="s">
        <v>135</v>
      </c>
      <c r="D102" s="144">
        <v>1</v>
      </c>
      <c r="E102" s="19"/>
      <c r="F102" s="6">
        <f t="shared" ref="F102" si="8">D102*E102</f>
        <v>0</v>
      </c>
      <c r="G102" s="109"/>
    </row>
    <row r="103" spans="1:7">
      <c r="A103" s="107"/>
      <c r="B103" s="82"/>
      <c r="C103" s="143"/>
      <c r="D103" s="144"/>
      <c r="E103" s="19"/>
      <c r="F103" s="6"/>
      <c r="G103" s="109"/>
    </row>
    <row r="104" spans="1:7" ht="53.25" customHeight="1">
      <c r="A104" s="76">
        <f>COUNT($A$4:A103)+1</f>
        <v>13</v>
      </c>
      <c r="B104" s="77" t="s">
        <v>173</v>
      </c>
      <c r="C104" s="165"/>
      <c r="D104" s="168"/>
      <c r="E104" s="19"/>
      <c r="F104" s="6"/>
      <c r="G104" s="109"/>
    </row>
    <row r="105" spans="1:7">
      <c r="A105" s="107"/>
      <c r="B105" s="82" t="s">
        <v>132</v>
      </c>
      <c r="C105" s="143" t="s">
        <v>135</v>
      </c>
      <c r="D105" s="144">
        <v>1</v>
      </c>
      <c r="E105" s="19"/>
      <c r="F105" s="6">
        <f t="shared" ref="F105" si="9">D105*E105</f>
        <v>0</v>
      </c>
      <c r="G105" s="109"/>
    </row>
    <row r="106" spans="1:7">
      <c r="A106" s="107"/>
      <c r="B106" s="82"/>
      <c r="C106" s="143"/>
      <c r="D106" s="144"/>
      <c r="E106" s="19"/>
      <c r="F106" s="6"/>
      <c r="G106" s="109"/>
    </row>
    <row r="107" spans="1:7" ht="51">
      <c r="A107" s="76">
        <f>COUNT($A$4:A106)+1</f>
        <v>14</v>
      </c>
      <c r="B107" s="77" t="s">
        <v>82</v>
      </c>
      <c r="C107" s="143" t="s">
        <v>136</v>
      </c>
      <c r="D107" s="144">
        <v>1</v>
      </c>
      <c r="E107" s="19"/>
      <c r="F107" s="6">
        <f>D107*E107</f>
        <v>0</v>
      </c>
      <c r="G107" s="109"/>
    </row>
    <row r="108" spans="1:7">
      <c r="A108" s="107"/>
      <c r="B108" s="100"/>
      <c r="C108" s="143"/>
      <c r="D108" s="144"/>
      <c r="E108" s="19"/>
      <c r="F108" s="6"/>
      <c r="G108" s="109"/>
    </row>
    <row r="109" spans="1:7" ht="97.5" customHeight="1">
      <c r="A109" s="76">
        <f>COUNT($A$4:A108)+1</f>
        <v>15</v>
      </c>
      <c r="B109" s="77" t="s">
        <v>270</v>
      </c>
      <c r="C109" s="143"/>
      <c r="D109" s="144"/>
      <c r="E109" s="51"/>
      <c r="F109" s="6"/>
      <c r="G109" s="109"/>
    </row>
    <row r="110" spans="1:7">
      <c r="A110" s="107"/>
      <c r="B110" s="79" t="s">
        <v>192</v>
      </c>
      <c r="C110" s="143" t="s">
        <v>135</v>
      </c>
      <c r="D110" s="144">
        <v>1</v>
      </c>
      <c r="E110" s="51"/>
      <c r="F110" s="6">
        <f>D110*E110</f>
        <v>0</v>
      </c>
      <c r="G110" s="109"/>
    </row>
    <row r="111" spans="1:7">
      <c r="A111" s="107"/>
      <c r="B111" s="100"/>
      <c r="C111" s="143"/>
      <c r="D111" s="144"/>
      <c r="E111" s="19"/>
      <c r="F111" s="6"/>
      <c r="G111" s="109"/>
    </row>
    <row r="112" spans="1:7" ht="52.5" customHeight="1">
      <c r="A112" s="76">
        <f>COUNT($A$4:A111)+1</f>
        <v>16</v>
      </c>
      <c r="B112" s="77" t="s">
        <v>73</v>
      </c>
      <c r="C112" s="143" t="s">
        <v>136</v>
      </c>
      <c r="D112" s="144">
        <v>2</v>
      </c>
      <c r="E112" s="19"/>
      <c r="F112" s="6">
        <f>D112*E112</f>
        <v>0</v>
      </c>
      <c r="G112" s="109"/>
    </row>
    <row r="113" spans="1:10">
      <c r="A113" s="76"/>
      <c r="B113" s="80"/>
      <c r="C113" s="143"/>
      <c r="D113" s="144"/>
      <c r="E113" s="19"/>
      <c r="F113" s="6"/>
      <c r="G113" s="109"/>
    </row>
    <row r="114" spans="1:10" ht="40.5" customHeight="1">
      <c r="A114" s="76">
        <f>COUNT($A$4:A113)+1</f>
        <v>17</v>
      </c>
      <c r="B114" s="77" t="s">
        <v>235</v>
      </c>
      <c r="C114" s="163" t="s">
        <v>135</v>
      </c>
      <c r="D114" s="144">
        <v>1</v>
      </c>
      <c r="E114" s="19"/>
      <c r="F114" s="6">
        <f>D114*E114</f>
        <v>0</v>
      </c>
      <c r="G114" s="109"/>
    </row>
    <row r="115" spans="1:10">
      <c r="A115" s="76"/>
      <c r="B115" s="80"/>
      <c r="C115" s="143"/>
      <c r="D115" s="144"/>
      <c r="E115" s="19"/>
      <c r="F115" s="6"/>
      <c r="G115" s="109"/>
    </row>
    <row r="116" spans="1:10" ht="53.25" customHeight="1">
      <c r="A116" s="76">
        <f>COUNT($A$4:A115)+1</f>
        <v>18</v>
      </c>
      <c r="B116" s="77" t="s">
        <v>271</v>
      </c>
      <c r="C116" s="143"/>
      <c r="D116" s="144"/>
      <c r="E116" s="19"/>
      <c r="F116" s="6"/>
      <c r="G116" s="109"/>
    </row>
    <row r="117" spans="1:10">
      <c r="A117" s="110"/>
      <c r="B117" s="103" t="s">
        <v>4</v>
      </c>
      <c r="C117" s="145" t="s">
        <v>135</v>
      </c>
      <c r="D117" s="146">
        <v>2</v>
      </c>
      <c r="E117" s="65"/>
      <c r="F117" s="66">
        <f t="shared" ref="F117" si="10">D117*E117</f>
        <v>0</v>
      </c>
      <c r="G117" s="109"/>
    </row>
    <row r="118" spans="1:10">
      <c r="A118" s="76"/>
      <c r="B118" s="80"/>
      <c r="C118" s="143"/>
      <c r="D118" s="144"/>
      <c r="E118" s="19"/>
      <c r="F118" s="6"/>
      <c r="G118" s="109"/>
    </row>
    <row r="119" spans="1:10" ht="40.5" customHeight="1">
      <c r="A119" s="76">
        <f>COUNT($A$1:A116)+1</f>
        <v>19</v>
      </c>
      <c r="B119" s="77" t="s">
        <v>301</v>
      </c>
      <c r="C119" s="143"/>
      <c r="D119" s="144"/>
      <c r="E119" s="51"/>
      <c r="F119" s="6"/>
    </row>
    <row r="120" spans="1:10">
      <c r="A120" s="111"/>
      <c r="B120" s="80" t="s">
        <v>18</v>
      </c>
      <c r="C120" s="143"/>
      <c r="D120" s="144"/>
      <c r="E120" s="51"/>
      <c r="F120" s="6"/>
    </row>
    <row r="121" spans="1:10">
      <c r="A121" s="111"/>
      <c r="B121" s="112" t="s">
        <v>55</v>
      </c>
      <c r="C121" s="143" t="s">
        <v>135</v>
      </c>
      <c r="D121" s="144">
        <v>1</v>
      </c>
      <c r="E121" s="52"/>
      <c r="F121" s="28">
        <f>D121*E121</f>
        <v>0</v>
      </c>
      <c r="G121" s="113"/>
      <c r="I121" s="113"/>
      <c r="J121" s="113"/>
    </row>
    <row r="122" spans="1:10">
      <c r="A122" s="107"/>
      <c r="B122" s="100"/>
      <c r="C122" s="165"/>
      <c r="D122" s="165"/>
      <c r="E122" s="19"/>
      <c r="F122" s="6"/>
    </row>
    <row r="123" spans="1:10" ht="39.75" customHeight="1">
      <c r="A123" s="76">
        <f>COUNT($A$4:A122)+1</f>
        <v>20</v>
      </c>
      <c r="B123" s="77" t="s">
        <v>14</v>
      </c>
      <c r="C123" s="143" t="s">
        <v>135</v>
      </c>
      <c r="D123" s="144">
        <v>17</v>
      </c>
      <c r="E123" s="19"/>
      <c r="F123" s="6">
        <f>D123*E123</f>
        <v>0</v>
      </c>
    </row>
    <row r="124" spans="1:10">
      <c r="A124" s="107"/>
      <c r="B124" s="100"/>
      <c r="C124" s="165"/>
      <c r="D124" s="168"/>
      <c r="E124" s="19"/>
      <c r="F124" s="6"/>
    </row>
    <row r="125" spans="1:10" ht="39.75" customHeight="1">
      <c r="A125" s="76">
        <f>COUNT($A$4:A124)+1</f>
        <v>21</v>
      </c>
      <c r="B125" s="77" t="s">
        <v>50</v>
      </c>
      <c r="C125" s="143" t="s">
        <v>136</v>
      </c>
      <c r="D125" s="144">
        <v>5</v>
      </c>
      <c r="E125" s="19"/>
      <c r="F125" s="6">
        <f>D125*E125</f>
        <v>0</v>
      </c>
    </row>
    <row r="126" spans="1:10">
      <c r="A126" s="107"/>
      <c r="B126" s="100"/>
      <c r="C126" s="165"/>
      <c r="D126" s="168"/>
      <c r="E126" s="19"/>
      <c r="F126" s="6"/>
    </row>
    <row r="127" spans="1:10" ht="27" customHeight="1">
      <c r="A127" s="76">
        <f>COUNT($A$4:A126)+1</f>
        <v>22</v>
      </c>
      <c r="B127" s="77" t="s">
        <v>193</v>
      </c>
      <c r="C127" s="143" t="s">
        <v>136</v>
      </c>
      <c r="D127" s="144">
        <v>1</v>
      </c>
      <c r="E127" s="19"/>
      <c r="F127" s="6">
        <f>D127*E127</f>
        <v>0</v>
      </c>
    </row>
    <row r="128" spans="1:10">
      <c r="A128" s="107"/>
      <c r="B128" s="100"/>
      <c r="C128" s="165"/>
      <c r="D128" s="168"/>
      <c r="E128" s="19"/>
      <c r="F128" s="6"/>
    </row>
    <row r="129" spans="1:6" ht="67.5" customHeight="1">
      <c r="A129" s="76">
        <f>COUNT($A$4:A128)+1</f>
        <v>23</v>
      </c>
      <c r="B129" s="114" t="s">
        <v>194</v>
      </c>
      <c r="C129" s="143" t="s">
        <v>136</v>
      </c>
      <c r="D129" s="144">
        <v>1</v>
      </c>
      <c r="E129" s="19"/>
      <c r="F129" s="6">
        <f>D129*E129</f>
        <v>0</v>
      </c>
    </row>
    <row r="130" spans="1:6">
      <c r="A130" s="107"/>
      <c r="B130" s="100"/>
      <c r="C130" s="165"/>
      <c r="D130" s="168"/>
      <c r="E130" s="19"/>
      <c r="F130" s="6"/>
    </row>
    <row r="131" spans="1:6" ht="78" customHeight="1">
      <c r="A131" s="76">
        <f>COUNT($A$4:A130)+1</f>
        <v>24</v>
      </c>
      <c r="B131" s="114" t="s">
        <v>24</v>
      </c>
      <c r="C131" s="143" t="s">
        <v>135</v>
      </c>
      <c r="D131" s="144">
        <v>12</v>
      </c>
      <c r="E131" s="19"/>
      <c r="F131" s="6">
        <f>D131*E131</f>
        <v>0</v>
      </c>
    </row>
    <row r="132" spans="1:6">
      <c r="A132" s="107"/>
      <c r="B132" s="100"/>
      <c r="C132" s="165"/>
      <c r="D132" s="168"/>
      <c r="E132" s="19"/>
      <c r="F132" s="6"/>
    </row>
    <row r="133" spans="1:6" ht="40.5" customHeight="1">
      <c r="A133" s="76">
        <f>COUNT($A$4:A132)+1</f>
        <v>25</v>
      </c>
      <c r="B133" s="77" t="s">
        <v>125</v>
      </c>
      <c r="C133" s="143" t="s">
        <v>136</v>
      </c>
      <c r="D133" s="144">
        <v>1</v>
      </c>
      <c r="E133" s="19"/>
      <c r="F133" s="6">
        <f>D133*E133</f>
        <v>0</v>
      </c>
    </row>
    <row r="134" spans="1:6">
      <c r="A134" s="107"/>
      <c r="B134" s="100"/>
      <c r="C134" s="165"/>
      <c r="D134" s="168"/>
      <c r="E134" s="19"/>
      <c r="F134" s="6"/>
    </row>
    <row r="135" spans="1:6" ht="40.5" customHeight="1">
      <c r="A135" s="76">
        <f>COUNT($A$4:A134)+1</f>
        <v>26</v>
      </c>
      <c r="B135" s="77" t="s">
        <v>261</v>
      </c>
      <c r="C135" s="143" t="s">
        <v>136</v>
      </c>
      <c r="D135" s="144">
        <v>1</v>
      </c>
      <c r="E135" s="19"/>
      <c r="F135" s="6">
        <f>D135*E135</f>
        <v>0</v>
      </c>
    </row>
    <row r="136" spans="1:6">
      <c r="A136" s="107"/>
      <c r="B136" s="100"/>
      <c r="C136" s="165"/>
      <c r="D136" s="168"/>
      <c r="E136" s="19"/>
      <c r="F136" s="6"/>
    </row>
    <row r="137" spans="1:6" ht="27.75" customHeight="1">
      <c r="A137" s="76">
        <f>COUNT($A$4:A136)+1</f>
        <v>27</v>
      </c>
      <c r="B137" s="77" t="s">
        <v>168</v>
      </c>
      <c r="C137" s="143" t="s">
        <v>136</v>
      </c>
      <c r="D137" s="144">
        <v>1</v>
      </c>
      <c r="E137" s="19"/>
      <c r="F137" s="6">
        <f>D137*E137</f>
        <v>0</v>
      </c>
    </row>
    <row r="138" spans="1:6">
      <c r="A138" s="107"/>
      <c r="B138" s="100"/>
      <c r="C138" s="165"/>
      <c r="D138" s="168"/>
      <c r="E138" s="19"/>
      <c r="F138" s="6"/>
    </row>
    <row r="139" spans="1:6" ht="40.5" customHeight="1">
      <c r="A139" s="76">
        <f>COUNT($A$4:A137)+1</f>
        <v>28</v>
      </c>
      <c r="B139" s="77" t="s">
        <v>115</v>
      </c>
      <c r="C139" s="143" t="s">
        <v>136</v>
      </c>
      <c r="D139" s="144">
        <v>1</v>
      </c>
      <c r="E139" s="19"/>
      <c r="F139" s="6">
        <f>D139*E139</f>
        <v>0</v>
      </c>
    </row>
    <row r="140" spans="1:6">
      <c r="A140" s="107"/>
      <c r="B140" s="100"/>
      <c r="C140" s="165"/>
      <c r="D140" s="168"/>
      <c r="E140" s="19"/>
      <c r="F140" s="6"/>
    </row>
    <row r="141" spans="1:6" ht="40.5" customHeight="1">
      <c r="A141" s="76">
        <f>COUNT($A$4:A140)+1</f>
        <v>29</v>
      </c>
      <c r="B141" s="77" t="s">
        <v>195</v>
      </c>
      <c r="C141" s="143" t="s">
        <v>136</v>
      </c>
      <c r="D141" s="144">
        <v>1</v>
      </c>
      <c r="E141" s="19"/>
      <c r="F141" s="6">
        <f>D141*E141</f>
        <v>0</v>
      </c>
    </row>
    <row r="142" spans="1:6">
      <c r="A142" s="107"/>
      <c r="B142" s="100"/>
      <c r="C142" s="165"/>
      <c r="D142" s="168"/>
      <c r="E142" s="19"/>
      <c r="F142" s="6"/>
    </row>
    <row r="143" spans="1:6" ht="25.5">
      <c r="A143" s="76">
        <f>COUNT($A$4:A142)+1</f>
        <v>30</v>
      </c>
      <c r="B143" s="77" t="s">
        <v>46</v>
      </c>
      <c r="C143" s="149" t="s">
        <v>29</v>
      </c>
      <c r="D143" s="149">
        <v>5</v>
      </c>
      <c r="E143" s="20"/>
      <c r="F143" s="23">
        <f>SUM(F4:F142)*D143/100</f>
        <v>0</v>
      </c>
    </row>
    <row r="144" spans="1:6">
      <c r="A144" s="107"/>
      <c r="B144" s="100"/>
      <c r="C144" s="165"/>
      <c r="D144" s="168"/>
      <c r="E144" s="24"/>
      <c r="F144" s="26"/>
    </row>
    <row r="145" spans="1:6" ht="53.25" customHeight="1">
      <c r="A145" s="76">
        <f>COUNT($A$4:A144)+1</f>
        <v>31</v>
      </c>
      <c r="B145" s="77" t="s">
        <v>302</v>
      </c>
      <c r="C145" s="149" t="s">
        <v>29</v>
      </c>
      <c r="D145" s="149">
        <v>5</v>
      </c>
      <c r="E145" s="25"/>
      <c r="F145" s="27">
        <f>SUM(F4:F142)*D145/100</f>
        <v>0</v>
      </c>
    </row>
    <row r="146" spans="1:6">
      <c r="A146" s="107"/>
      <c r="B146" s="100"/>
      <c r="C146" s="165"/>
      <c r="D146" s="165"/>
      <c r="E146" s="24"/>
      <c r="F146" s="26"/>
    </row>
    <row r="147" spans="1:6" ht="40.5" customHeight="1">
      <c r="A147" s="76">
        <f>COUNT($A$4:A146)+1</f>
        <v>32</v>
      </c>
      <c r="B147" s="77" t="s">
        <v>26</v>
      </c>
      <c r="C147" s="149" t="s">
        <v>29</v>
      </c>
      <c r="D147" s="149">
        <v>3</v>
      </c>
      <c r="E147" s="25"/>
      <c r="F147" s="27">
        <f>SUM(F4:F142)*D147/100</f>
        <v>0</v>
      </c>
    </row>
    <row r="148" spans="1:6">
      <c r="A148" s="115"/>
      <c r="B148" s="115"/>
      <c r="C148" s="175"/>
      <c r="D148" s="175"/>
      <c r="E148" s="45"/>
      <c r="F148" s="45"/>
    </row>
    <row r="149" spans="1:6" ht="13.5" thickBot="1">
      <c r="A149" s="94"/>
      <c r="B149" s="95" t="str">
        <f>$B$1&amp;" skupaj:"</f>
        <v>Ogrevanje skupaj:</v>
      </c>
      <c r="C149" s="151"/>
      <c r="D149" s="152"/>
      <c r="E149" s="96" t="s">
        <v>66</v>
      </c>
      <c r="F149" s="44">
        <f>SUM(F4:F147)</f>
        <v>0</v>
      </c>
    </row>
    <row r="150" spans="1:6" ht="13.5" thickTop="1">
      <c r="A150" s="116"/>
      <c r="B150" s="117"/>
      <c r="C150" s="156"/>
      <c r="D150" s="139"/>
      <c r="E150" s="98"/>
      <c r="F150" s="98"/>
    </row>
  </sheetData>
  <sheetProtection password="C048" sheet="1" objects="1" scenarios="1" selectLockedCells="1"/>
  <phoneticPr fontId="0" type="noConversion"/>
  <pageMargins left="0.78740157480314965" right="0.59055118110236227" top="0.86614173228346458" bottom="0.86614173228346458" header="0.31496062992125984" footer="0.51181102362204722"/>
  <pageSetup paperSize="9" orientation="portrait" horizontalDpi="300" verticalDpi="300" r:id="rId1"/>
  <headerFooter alignWithMargins="0">
    <oddFooter>&amp;L&amp;"Arial Narrow,Navadno"&amp;11D 126090&amp;10 - PZI&amp;C&amp;"Arial Narrow,Navadno"Projektantski popis&amp;R&amp;"Arial Narrow,Navadno"&amp;P/&amp;N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8"/>
  </sheetPr>
  <dimension ref="A1:G87"/>
  <sheetViews>
    <sheetView showZeros="0" view="pageBreakPreview" topLeftCell="A34" zoomScale="89" zoomScaleNormal="100" zoomScaleSheetLayoutView="89" workbookViewId="0">
      <selection activeCell="E45" sqref="E45"/>
    </sheetView>
  </sheetViews>
  <sheetFormatPr defaultRowHeight="12.75"/>
  <cols>
    <col min="1" max="1" width="5.140625" style="99" customWidth="1"/>
    <col min="2" max="2" width="45" style="99" customWidth="1"/>
    <col min="3" max="3" width="4.7109375" style="176" customWidth="1"/>
    <col min="4" max="4" width="7.85546875" style="176" customWidth="1"/>
    <col min="5" max="5" width="11.5703125" style="118" customWidth="1"/>
    <col min="6" max="6" width="15" style="118" customWidth="1"/>
    <col min="7" max="7" width="11.5703125" style="99" customWidth="1"/>
    <col min="8" max="8" width="11.7109375" style="99" customWidth="1"/>
    <col min="9" max="16384" width="9.140625" style="99"/>
  </cols>
  <sheetData>
    <row r="1" spans="1:6">
      <c r="A1" s="67" t="s">
        <v>122</v>
      </c>
      <c r="B1" s="68" t="s">
        <v>70</v>
      </c>
      <c r="C1" s="139"/>
      <c r="D1" s="140"/>
      <c r="E1" s="98"/>
      <c r="F1" s="98"/>
    </row>
    <row r="2" spans="1:6">
      <c r="A2" s="100"/>
      <c r="B2" s="100"/>
      <c r="C2" s="165"/>
      <c r="D2" s="165"/>
      <c r="E2" s="26"/>
      <c r="F2" s="26"/>
    </row>
    <row r="3" spans="1:6" ht="29.25" customHeight="1">
      <c r="A3" s="72" t="s">
        <v>81</v>
      </c>
      <c r="B3" s="73" t="s">
        <v>10</v>
      </c>
      <c r="C3" s="73" t="s">
        <v>8</v>
      </c>
      <c r="D3" s="74" t="s">
        <v>11</v>
      </c>
      <c r="E3" s="159" t="s">
        <v>131</v>
      </c>
      <c r="F3" s="159" t="s">
        <v>65</v>
      </c>
    </row>
    <row r="4" spans="1:6">
      <c r="A4" s="101"/>
      <c r="B4" s="102"/>
      <c r="C4" s="127"/>
      <c r="D4" s="166"/>
      <c r="E4" s="5"/>
      <c r="F4" s="5"/>
    </row>
    <row r="5" spans="1:6" ht="51">
      <c r="A5" s="76">
        <v>1</v>
      </c>
      <c r="B5" s="77" t="s">
        <v>252</v>
      </c>
      <c r="C5" s="165"/>
      <c r="D5" s="165"/>
      <c r="E5" s="19"/>
      <c r="F5" s="6"/>
    </row>
    <row r="6" spans="1:6" ht="25.5">
      <c r="A6" s="76"/>
      <c r="B6" s="104" t="s">
        <v>303</v>
      </c>
      <c r="C6" s="165"/>
      <c r="D6" s="165"/>
      <c r="E6" s="19"/>
      <c r="F6" s="6"/>
    </row>
    <row r="7" spans="1:6" ht="25.5">
      <c r="A7" s="76"/>
      <c r="B7" s="104" t="s">
        <v>304</v>
      </c>
      <c r="C7" s="165"/>
      <c r="D7" s="165"/>
      <c r="E7" s="19"/>
      <c r="F7" s="6"/>
    </row>
    <row r="8" spans="1:6">
      <c r="A8" s="76"/>
      <c r="B8" s="104" t="s">
        <v>27</v>
      </c>
      <c r="C8" s="165"/>
      <c r="D8" s="165"/>
      <c r="E8" s="19"/>
      <c r="F8" s="6"/>
    </row>
    <row r="9" spans="1:6">
      <c r="A9" s="76"/>
      <c r="B9" s="104" t="s">
        <v>72</v>
      </c>
      <c r="C9" s="165"/>
      <c r="D9" s="165"/>
      <c r="E9" s="19"/>
      <c r="F9" s="6"/>
    </row>
    <row r="10" spans="1:6">
      <c r="A10" s="76"/>
      <c r="B10" s="104" t="s">
        <v>251</v>
      </c>
      <c r="C10" s="165"/>
      <c r="D10" s="165"/>
      <c r="E10" s="19"/>
      <c r="F10" s="6"/>
    </row>
    <row r="11" spans="1:6">
      <c r="A11" s="110" t="s">
        <v>7</v>
      </c>
      <c r="B11" s="80" t="s">
        <v>57</v>
      </c>
      <c r="C11" s="167"/>
      <c r="D11" s="167"/>
      <c r="E11" s="19"/>
      <c r="F11" s="28"/>
    </row>
    <row r="12" spans="1:6">
      <c r="A12" s="76"/>
      <c r="B12" s="80" t="s">
        <v>25</v>
      </c>
      <c r="C12" s="167"/>
      <c r="D12" s="167"/>
      <c r="E12" s="19"/>
      <c r="F12" s="28"/>
    </row>
    <row r="13" spans="1:6">
      <c r="A13" s="76"/>
      <c r="B13" s="112" t="s">
        <v>110</v>
      </c>
      <c r="C13" s="167"/>
      <c r="D13" s="167"/>
      <c r="E13" s="19"/>
      <c r="F13" s="28"/>
    </row>
    <row r="14" spans="1:6">
      <c r="A14" s="76"/>
      <c r="B14" s="104" t="s">
        <v>226</v>
      </c>
      <c r="C14" s="167"/>
      <c r="D14" s="167"/>
      <c r="E14" s="19"/>
      <c r="F14" s="28"/>
    </row>
    <row r="15" spans="1:6">
      <c r="A15" s="76"/>
      <c r="B15" s="112" t="s">
        <v>45</v>
      </c>
      <c r="C15" s="143"/>
      <c r="D15" s="144"/>
      <c r="E15" s="19"/>
      <c r="F15" s="28"/>
    </row>
    <row r="16" spans="1:6" ht="27" customHeight="1">
      <c r="A16" s="76"/>
      <c r="B16" s="104" t="s">
        <v>216</v>
      </c>
      <c r="C16" s="143"/>
      <c r="D16" s="144"/>
      <c r="E16" s="19"/>
      <c r="F16" s="28"/>
    </row>
    <row r="17" spans="1:6" ht="15.75">
      <c r="A17" s="76"/>
      <c r="B17" s="104" t="s">
        <v>222</v>
      </c>
      <c r="C17" s="143"/>
      <c r="D17" s="144"/>
      <c r="E17" s="19"/>
      <c r="F17" s="28"/>
    </row>
    <row r="18" spans="1:6">
      <c r="A18" s="76"/>
      <c r="B18" s="119" t="s">
        <v>212</v>
      </c>
      <c r="C18" s="143" t="s">
        <v>136</v>
      </c>
      <c r="D18" s="144">
        <v>5</v>
      </c>
      <c r="E18" s="19"/>
      <c r="F18" s="28">
        <f>D18*E18</f>
        <v>0</v>
      </c>
    </row>
    <row r="19" spans="1:6">
      <c r="A19" s="76"/>
      <c r="B19" s="82"/>
      <c r="C19" s="143"/>
      <c r="D19" s="144"/>
      <c r="E19" s="19"/>
      <c r="F19" s="6"/>
    </row>
    <row r="20" spans="1:6">
      <c r="A20" s="76">
        <f>COUNT($A$4:A19)+1</f>
        <v>2</v>
      </c>
      <c r="B20" s="80" t="s">
        <v>109</v>
      </c>
      <c r="C20" s="143"/>
      <c r="D20" s="144"/>
      <c r="E20" s="19"/>
      <c r="F20" s="28"/>
    </row>
    <row r="21" spans="1:6" ht="27" customHeight="1">
      <c r="A21" s="76"/>
      <c r="B21" s="104" t="s">
        <v>216</v>
      </c>
      <c r="C21" s="143"/>
      <c r="D21" s="144"/>
      <c r="E21" s="19"/>
      <c r="F21" s="28"/>
    </row>
    <row r="22" spans="1:6" ht="15.75">
      <c r="A22" s="76"/>
      <c r="B22" s="104" t="s">
        <v>223</v>
      </c>
      <c r="C22" s="143"/>
      <c r="D22" s="144"/>
      <c r="E22" s="19"/>
      <c r="F22" s="28"/>
    </row>
    <row r="23" spans="1:6">
      <c r="A23" s="76"/>
      <c r="B23" s="119" t="s">
        <v>213</v>
      </c>
      <c r="C23" s="143" t="s">
        <v>136</v>
      </c>
      <c r="D23" s="144">
        <v>2</v>
      </c>
      <c r="E23" s="19"/>
      <c r="F23" s="28">
        <f>D23*E23</f>
        <v>0</v>
      </c>
    </row>
    <row r="24" spans="1:6">
      <c r="A24" s="76"/>
      <c r="B24" s="77"/>
      <c r="C24" s="165"/>
      <c r="D24" s="165"/>
      <c r="E24" s="19"/>
      <c r="F24" s="6"/>
    </row>
    <row r="25" spans="1:6">
      <c r="A25" s="76">
        <f>COUNT($A$4:A24)+1</f>
        <v>3</v>
      </c>
      <c r="B25" s="80" t="s">
        <v>109</v>
      </c>
      <c r="C25" s="143"/>
      <c r="D25" s="144"/>
      <c r="E25" s="19"/>
      <c r="F25" s="28"/>
    </row>
    <row r="26" spans="1:6" ht="27" customHeight="1">
      <c r="A26" s="76"/>
      <c r="B26" s="104" t="s">
        <v>217</v>
      </c>
      <c r="C26" s="143"/>
      <c r="D26" s="144"/>
      <c r="E26" s="19"/>
      <c r="F26" s="28"/>
    </row>
    <row r="27" spans="1:6" ht="15.75">
      <c r="A27" s="76"/>
      <c r="B27" s="104" t="s">
        <v>224</v>
      </c>
      <c r="C27" s="143"/>
      <c r="D27" s="144"/>
      <c r="E27" s="19"/>
      <c r="F27" s="28"/>
    </row>
    <row r="28" spans="1:6">
      <c r="A28" s="76"/>
      <c r="B28" s="119" t="s">
        <v>214</v>
      </c>
      <c r="C28" s="143" t="s">
        <v>136</v>
      </c>
      <c r="D28" s="144">
        <v>2</v>
      </c>
      <c r="E28" s="19"/>
      <c r="F28" s="28">
        <f>D28*E28</f>
        <v>0</v>
      </c>
    </row>
    <row r="29" spans="1:6">
      <c r="A29" s="76"/>
      <c r="B29" s="77"/>
      <c r="C29" s="165"/>
      <c r="D29" s="165"/>
      <c r="E29" s="19"/>
      <c r="F29" s="6"/>
    </row>
    <row r="30" spans="1:6">
      <c r="A30" s="76">
        <f>COUNT($A$4:A28)+1</f>
        <v>4</v>
      </c>
      <c r="B30" s="80" t="s">
        <v>109</v>
      </c>
      <c r="C30" s="143"/>
      <c r="D30" s="144"/>
      <c r="E30" s="19"/>
      <c r="F30" s="28"/>
    </row>
    <row r="31" spans="1:6" ht="27" customHeight="1">
      <c r="A31" s="76"/>
      <c r="B31" s="104" t="s">
        <v>218</v>
      </c>
      <c r="C31" s="143"/>
      <c r="D31" s="144"/>
      <c r="E31" s="19"/>
      <c r="F31" s="28"/>
    </row>
    <row r="32" spans="1:6" ht="15.75">
      <c r="A32" s="76"/>
      <c r="B32" s="104" t="s">
        <v>225</v>
      </c>
      <c r="C32" s="143"/>
      <c r="D32" s="144"/>
      <c r="E32" s="19"/>
      <c r="F32" s="28"/>
    </row>
    <row r="33" spans="1:7">
      <c r="A33" s="76"/>
      <c r="B33" s="119" t="s">
        <v>215</v>
      </c>
      <c r="C33" s="143" t="s">
        <v>136</v>
      </c>
      <c r="D33" s="144">
        <v>1</v>
      </c>
      <c r="E33" s="19"/>
      <c r="F33" s="28">
        <f>D33*E33</f>
        <v>0</v>
      </c>
    </row>
    <row r="34" spans="1:7">
      <c r="A34" s="76"/>
      <c r="B34" s="77"/>
      <c r="C34" s="165"/>
      <c r="D34" s="165"/>
      <c r="E34" s="19"/>
      <c r="F34" s="6"/>
    </row>
    <row r="35" spans="1:7" ht="53.25" customHeight="1">
      <c r="A35" s="76">
        <f>COUNT($A$4:A34)+1</f>
        <v>5</v>
      </c>
      <c r="B35" s="77" t="s">
        <v>15</v>
      </c>
      <c r="C35" s="165"/>
      <c r="D35" s="168"/>
      <c r="E35" s="19"/>
      <c r="F35" s="6"/>
      <c r="G35" s="109"/>
    </row>
    <row r="36" spans="1:7">
      <c r="A36" s="107"/>
      <c r="B36" s="82" t="s">
        <v>132</v>
      </c>
      <c r="C36" s="169" t="s">
        <v>135</v>
      </c>
      <c r="D36" s="170">
        <v>14</v>
      </c>
      <c r="E36" s="18"/>
      <c r="F36" s="6">
        <f>D36*E36</f>
        <v>0</v>
      </c>
      <c r="G36" s="109"/>
    </row>
    <row r="37" spans="1:7">
      <c r="A37" s="76"/>
      <c r="B37" s="82" t="s">
        <v>133</v>
      </c>
      <c r="C37" s="169" t="s">
        <v>135</v>
      </c>
      <c r="D37" s="170">
        <v>6</v>
      </c>
      <c r="E37" s="18"/>
      <c r="F37" s="6">
        <f>D37*E37</f>
        <v>0</v>
      </c>
      <c r="G37" s="109"/>
    </row>
    <row r="38" spans="1:7">
      <c r="A38" s="76"/>
      <c r="B38" s="82" t="s">
        <v>4</v>
      </c>
      <c r="C38" s="169" t="s">
        <v>135</v>
      </c>
      <c r="D38" s="170">
        <v>2</v>
      </c>
      <c r="E38" s="18"/>
      <c r="F38" s="6">
        <f t="shared" ref="F38" si="0">D38*E38</f>
        <v>0</v>
      </c>
    </row>
    <row r="39" spans="1:7" ht="14.25">
      <c r="A39" s="76"/>
      <c r="B39" s="80"/>
      <c r="C39" s="143"/>
      <c r="D39" s="144"/>
      <c r="E39" s="19"/>
      <c r="F39" s="6"/>
      <c r="G39" s="92"/>
    </row>
    <row r="40" spans="1:7" ht="109.5" customHeight="1">
      <c r="A40" s="76">
        <f>COUNT($A$4:A39)+1</f>
        <v>6</v>
      </c>
      <c r="B40" s="77" t="s">
        <v>305</v>
      </c>
      <c r="C40" s="165"/>
      <c r="D40" s="168"/>
      <c r="E40" s="19"/>
      <c r="F40" s="6"/>
    </row>
    <row r="41" spans="1:7">
      <c r="A41" s="76"/>
      <c r="B41" s="79" t="s">
        <v>64</v>
      </c>
      <c r="C41" s="165"/>
      <c r="D41" s="168"/>
      <c r="E41" s="19"/>
      <c r="F41" s="6"/>
    </row>
    <row r="42" spans="1:7">
      <c r="A42" s="107"/>
      <c r="B42" s="103" t="s">
        <v>132</v>
      </c>
      <c r="C42" s="169" t="s">
        <v>135</v>
      </c>
      <c r="D42" s="170">
        <v>7</v>
      </c>
      <c r="E42" s="18"/>
      <c r="F42" s="6">
        <f>D42*E42</f>
        <v>0</v>
      </c>
    </row>
    <row r="43" spans="1:7">
      <c r="A43" s="107"/>
      <c r="B43" s="103" t="s">
        <v>133</v>
      </c>
      <c r="C43" s="169" t="s">
        <v>135</v>
      </c>
      <c r="D43" s="170">
        <v>3</v>
      </c>
      <c r="E43" s="18"/>
      <c r="F43" s="6">
        <f>D43*E43</f>
        <v>0</v>
      </c>
    </row>
    <row r="44" spans="1:7">
      <c r="A44" s="107"/>
      <c r="B44" s="100"/>
      <c r="C44" s="143"/>
      <c r="D44" s="144"/>
      <c r="E44" s="19"/>
      <c r="F44" s="6"/>
    </row>
    <row r="45" spans="1:7" ht="89.25" customHeight="1">
      <c r="A45" s="76">
        <f>COUNT($A$4:A44)+1</f>
        <v>7</v>
      </c>
      <c r="B45" s="77" t="s">
        <v>272</v>
      </c>
      <c r="C45" s="165"/>
      <c r="D45" s="168"/>
      <c r="E45" s="19"/>
      <c r="F45" s="6"/>
    </row>
    <row r="46" spans="1:7">
      <c r="A46" s="107"/>
      <c r="B46" s="100" t="s">
        <v>112</v>
      </c>
      <c r="C46" s="143" t="s">
        <v>9</v>
      </c>
      <c r="D46" s="144">
        <v>22</v>
      </c>
      <c r="E46" s="19"/>
      <c r="F46" s="6">
        <f t="shared" ref="F46:F50" si="1">D46*E46</f>
        <v>0</v>
      </c>
    </row>
    <row r="47" spans="1:7">
      <c r="A47" s="107"/>
      <c r="B47" s="100" t="s">
        <v>113</v>
      </c>
      <c r="C47" s="143" t="s">
        <v>9</v>
      </c>
      <c r="D47" s="144">
        <v>46</v>
      </c>
      <c r="E47" s="19"/>
      <c r="F47" s="6">
        <f t="shared" si="1"/>
        <v>0</v>
      </c>
    </row>
    <row r="48" spans="1:7">
      <c r="A48" s="107"/>
      <c r="B48" s="100" t="s">
        <v>127</v>
      </c>
      <c r="C48" s="143" t="s">
        <v>9</v>
      </c>
      <c r="D48" s="144">
        <v>15</v>
      </c>
      <c r="E48" s="19"/>
      <c r="F48" s="6">
        <f t="shared" si="1"/>
        <v>0</v>
      </c>
    </row>
    <row r="49" spans="1:7">
      <c r="A49" s="107"/>
      <c r="B49" s="100" t="s">
        <v>128</v>
      </c>
      <c r="C49" s="143" t="s">
        <v>9</v>
      </c>
      <c r="D49" s="144">
        <v>10</v>
      </c>
      <c r="E49" s="19"/>
      <c r="F49" s="6">
        <f t="shared" si="1"/>
        <v>0</v>
      </c>
    </row>
    <row r="50" spans="1:7">
      <c r="A50" s="107"/>
      <c r="B50" s="100" t="s">
        <v>129</v>
      </c>
      <c r="C50" s="143" t="s">
        <v>9</v>
      </c>
      <c r="D50" s="144">
        <v>63</v>
      </c>
      <c r="E50" s="19"/>
      <c r="F50" s="6">
        <f t="shared" si="1"/>
        <v>0</v>
      </c>
    </row>
    <row r="51" spans="1:7">
      <c r="A51" s="76"/>
      <c r="B51" s="82"/>
      <c r="C51" s="169"/>
      <c r="D51" s="144"/>
      <c r="E51" s="46"/>
      <c r="F51" s="28"/>
      <c r="G51" s="109"/>
    </row>
    <row r="52" spans="1:7" ht="78.75" customHeight="1">
      <c r="A52" s="76">
        <f>COUNT($A$4:A51)+1</f>
        <v>8</v>
      </c>
      <c r="B52" s="77" t="s">
        <v>260</v>
      </c>
      <c r="C52" s="171"/>
      <c r="D52" s="172" t="s">
        <v>7</v>
      </c>
      <c r="E52" s="65"/>
      <c r="F52" s="58"/>
      <c r="G52" s="109"/>
    </row>
    <row r="53" spans="1:7">
      <c r="A53" s="76"/>
      <c r="B53" s="79" t="s">
        <v>161</v>
      </c>
      <c r="C53" s="171"/>
      <c r="D53" s="173"/>
      <c r="E53" s="65"/>
      <c r="F53" s="58"/>
      <c r="G53" s="109"/>
    </row>
    <row r="54" spans="1:7">
      <c r="A54" s="76"/>
      <c r="B54" s="120" t="s">
        <v>99</v>
      </c>
      <c r="C54" s="145" t="s">
        <v>9</v>
      </c>
      <c r="D54" s="144">
        <v>22</v>
      </c>
      <c r="E54" s="65"/>
      <c r="F54" s="58">
        <f t="shared" ref="F54:F58" si="2">D54*E54</f>
        <v>0</v>
      </c>
      <c r="G54" s="109"/>
    </row>
    <row r="55" spans="1:7">
      <c r="A55" s="76"/>
      <c r="B55" s="120" t="s">
        <v>58</v>
      </c>
      <c r="C55" s="145" t="s">
        <v>9</v>
      </c>
      <c r="D55" s="144">
        <v>46</v>
      </c>
      <c r="E55" s="65"/>
      <c r="F55" s="58">
        <f t="shared" si="2"/>
        <v>0</v>
      </c>
      <c r="G55" s="109"/>
    </row>
    <row r="56" spans="1:7">
      <c r="A56" s="76"/>
      <c r="B56" s="120" t="s">
        <v>59</v>
      </c>
      <c r="C56" s="145" t="s">
        <v>9</v>
      </c>
      <c r="D56" s="144">
        <v>15</v>
      </c>
      <c r="E56" s="65"/>
      <c r="F56" s="58">
        <f t="shared" si="2"/>
        <v>0</v>
      </c>
      <c r="G56" s="109"/>
    </row>
    <row r="57" spans="1:7">
      <c r="A57" s="76"/>
      <c r="B57" s="120" t="s">
        <v>60</v>
      </c>
      <c r="C57" s="145" t="s">
        <v>9</v>
      </c>
      <c r="D57" s="144">
        <v>10</v>
      </c>
      <c r="E57" s="65"/>
      <c r="F57" s="58">
        <f t="shared" si="2"/>
        <v>0</v>
      </c>
      <c r="G57" s="109"/>
    </row>
    <row r="58" spans="1:7">
      <c r="A58" s="76"/>
      <c r="B58" s="120" t="s">
        <v>61</v>
      </c>
      <c r="C58" s="145" t="s">
        <v>9</v>
      </c>
      <c r="D58" s="144">
        <v>63</v>
      </c>
      <c r="E58" s="65"/>
      <c r="F58" s="58">
        <f t="shared" si="2"/>
        <v>0</v>
      </c>
      <c r="G58" s="109"/>
    </row>
    <row r="59" spans="1:7">
      <c r="A59" s="76"/>
      <c r="B59" s="121"/>
      <c r="C59" s="169"/>
      <c r="D59" s="144"/>
      <c r="E59" s="46"/>
      <c r="F59" s="28"/>
    </row>
    <row r="60" spans="1:7" ht="52.5" customHeight="1">
      <c r="A60" s="76">
        <f>COUNT($A$4:A59)+1</f>
        <v>9</v>
      </c>
      <c r="B60" s="77" t="s">
        <v>274</v>
      </c>
      <c r="C60" s="171"/>
      <c r="D60" s="171"/>
      <c r="E60" s="65"/>
      <c r="F60" s="58"/>
    </row>
    <row r="61" spans="1:7">
      <c r="A61" s="76"/>
      <c r="B61" s="122" t="s">
        <v>132</v>
      </c>
      <c r="C61" s="163" t="s">
        <v>136</v>
      </c>
      <c r="D61" s="146">
        <v>14</v>
      </c>
      <c r="E61" s="65"/>
      <c r="F61" s="58">
        <f>D61*E61</f>
        <v>0</v>
      </c>
    </row>
    <row r="62" spans="1:7">
      <c r="A62" s="76"/>
      <c r="B62" s="122" t="s">
        <v>133</v>
      </c>
      <c r="C62" s="163" t="s">
        <v>136</v>
      </c>
      <c r="D62" s="146">
        <v>6</v>
      </c>
      <c r="E62" s="65"/>
      <c r="F62" s="58">
        <f>D62*E62</f>
        <v>0</v>
      </c>
    </row>
    <row r="63" spans="1:7">
      <c r="A63" s="76"/>
      <c r="B63" s="121"/>
      <c r="C63" s="169"/>
      <c r="D63" s="144"/>
      <c r="E63" s="46"/>
      <c r="F63" s="28"/>
    </row>
    <row r="64" spans="1:7" ht="54.75" customHeight="1">
      <c r="A64" s="76">
        <f>COUNT($A$4:A60)+1</f>
        <v>10</v>
      </c>
      <c r="B64" s="77" t="s">
        <v>82</v>
      </c>
      <c r="C64" s="143" t="s">
        <v>136</v>
      </c>
      <c r="D64" s="144">
        <v>6</v>
      </c>
      <c r="E64" s="19"/>
      <c r="F64" s="6">
        <f>D64*E64</f>
        <v>0</v>
      </c>
    </row>
    <row r="65" spans="1:6">
      <c r="A65" s="107"/>
      <c r="B65" s="100"/>
      <c r="C65" s="143"/>
      <c r="D65" s="144"/>
      <c r="E65" s="19"/>
      <c r="F65" s="6"/>
    </row>
    <row r="66" spans="1:6" ht="67.5" customHeight="1">
      <c r="A66" s="76">
        <f>COUNT($A$4:A65)+1</f>
        <v>11</v>
      </c>
      <c r="B66" s="77" t="s">
        <v>306</v>
      </c>
      <c r="C66" s="174" t="s">
        <v>135</v>
      </c>
      <c r="D66" s="146">
        <v>5</v>
      </c>
      <c r="E66" s="57"/>
      <c r="F66" s="58">
        <f>D66*E66</f>
        <v>0</v>
      </c>
    </row>
    <row r="67" spans="1:6">
      <c r="A67" s="107"/>
      <c r="B67" s="100"/>
      <c r="C67" s="143"/>
      <c r="D67" s="144"/>
      <c r="E67" s="19"/>
      <c r="F67" s="6"/>
    </row>
    <row r="68" spans="1:6" ht="42" customHeight="1">
      <c r="A68" s="76">
        <f>COUNT($A$1:A66)+1</f>
        <v>12</v>
      </c>
      <c r="B68" s="77" t="s">
        <v>307</v>
      </c>
      <c r="C68" s="143"/>
      <c r="D68" s="144"/>
      <c r="E68" s="51"/>
      <c r="F68" s="6"/>
    </row>
    <row r="69" spans="1:6">
      <c r="A69" s="111"/>
      <c r="B69" s="79" t="s">
        <v>18</v>
      </c>
      <c r="C69" s="143"/>
      <c r="D69" s="144"/>
      <c r="E69" s="51"/>
      <c r="F69" s="6"/>
    </row>
    <row r="70" spans="1:6">
      <c r="A70" s="111"/>
      <c r="B70" s="104" t="s">
        <v>55</v>
      </c>
      <c r="C70" s="143" t="s">
        <v>135</v>
      </c>
      <c r="D70" s="144">
        <v>1</v>
      </c>
      <c r="E70" s="52"/>
      <c r="F70" s="28">
        <f>D70*E70</f>
        <v>0</v>
      </c>
    </row>
    <row r="71" spans="1:6">
      <c r="A71" s="107"/>
      <c r="B71" s="100"/>
      <c r="C71" s="165"/>
      <c r="D71" s="165"/>
      <c r="E71" s="19"/>
      <c r="F71" s="6"/>
    </row>
    <row r="72" spans="1:6" ht="42" customHeight="1">
      <c r="A72" s="76">
        <f>COUNT($A$4:A71)+1</f>
        <v>13</v>
      </c>
      <c r="B72" s="77" t="s">
        <v>31</v>
      </c>
      <c r="C72" s="143" t="s">
        <v>114</v>
      </c>
      <c r="D72" s="144">
        <v>1</v>
      </c>
      <c r="E72" s="19"/>
      <c r="F72" s="6">
        <f>D72*E72</f>
        <v>0</v>
      </c>
    </row>
    <row r="73" spans="1:6">
      <c r="A73" s="107"/>
      <c r="B73" s="100"/>
      <c r="C73" s="165"/>
      <c r="D73" s="168"/>
      <c r="E73" s="19"/>
      <c r="F73" s="6"/>
    </row>
    <row r="74" spans="1:6" ht="26.25" customHeight="1">
      <c r="A74" s="76">
        <f>COUNT($A$4:A73)+1</f>
        <v>14</v>
      </c>
      <c r="B74" s="77" t="s">
        <v>168</v>
      </c>
      <c r="C74" s="143" t="s">
        <v>136</v>
      </c>
      <c r="D74" s="144">
        <v>1</v>
      </c>
      <c r="E74" s="19"/>
      <c r="F74" s="6">
        <f>D74*E74</f>
        <v>0</v>
      </c>
    </row>
    <row r="75" spans="1:6">
      <c r="A75" s="107"/>
      <c r="B75" s="100"/>
      <c r="C75" s="165"/>
      <c r="D75" s="168"/>
      <c r="E75" s="19"/>
      <c r="F75" s="6"/>
    </row>
    <row r="76" spans="1:6" ht="40.5" customHeight="1">
      <c r="A76" s="76">
        <f>COUNT($A$4:A75)+1</f>
        <v>15</v>
      </c>
      <c r="B76" s="77" t="s">
        <v>261</v>
      </c>
      <c r="C76" s="143" t="s">
        <v>136</v>
      </c>
      <c r="D76" s="144">
        <v>1</v>
      </c>
      <c r="E76" s="19"/>
      <c r="F76" s="6">
        <f>D76*E76</f>
        <v>0</v>
      </c>
    </row>
    <row r="77" spans="1:6">
      <c r="A77" s="107"/>
      <c r="B77" s="100"/>
      <c r="C77" s="165"/>
      <c r="D77" s="168"/>
      <c r="E77" s="19"/>
      <c r="F77" s="6"/>
    </row>
    <row r="78" spans="1:6" ht="40.5" customHeight="1">
      <c r="A78" s="76">
        <f>COUNT($A$4:A77)+1</f>
        <v>16</v>
      </c>
      <c r="B78" s="77" t="s">
        <v>130</v>
      </c>
      <c r="C78" s="143" t="s">
        <v>136</v>
      </c>
      <c r="D78" s="144">
        <v>1</v>
      </c>
      <c r="E78" s="19"/>
      <c r="F78" s="6">
        <f>D78*E78</f>
        <v>0</v>
      </c>
    </row>
    <row r="79" spans="1:6">
      <c r="A79" s="107"/>
      <c r="B79" s="100"/>
      <c r="C79" s="165"/>
      <c r="D79" s="168"/>
      <c r="E79" s="19"/>
      <c r="F79" s="6"/>
    </row>
    <row r="80" spans="1:6" ht="27" customHeight="1">
      <c r="A80" s="76">
        <f>COUNT($A$4:A79)+1</f>
        <v>17</v>
      </c>
      <c r="B80" s="77" t="s">
        <v>46</v>
      </c>
      <c r="C80" s="149" t="s">
        <v>29</v>
      </c>
      <c r="D80" s="149">
        <v>5</v>
      </c>
      <c r="E80" s="20"/>
      <c r="F80" s="23">
        <f>SUM(F4:F79)*D80/100</f>
        <v>0</v>
      </c>
    </row>
    <row r="81" spans="1:6">
      <c r="A81" s="107"/>
      <c r="B81" s="100"/>
      <c r="C81" s="165"/>
      <c r="D81" s="168"/>
      <c r="E81" s="24"/>
      <c r="F81" s="26"/>
    </row>
    <row r="82" spans="1:6" ht="53.25" customHeight="1">
      <c r="A82" s="76">
        <f>COUNT($A$4:A81)+1</f>
        <v>18</v>
      </c>
      <c r="B82" s="77" t="s">
        <v>302</v>
      </c>
      <c r="C82" s="149" t="s">
        <v>29</v>
      </c>
      <c r="D82" s="149">
        <v>5</v>
      </c>
      <c r="E82" s="25"/>
      <c r="F82" s="27">
        <f>SUM(F4:F79)*D82/100</f>
        <v>0</v>
      </c>
    </row>
    <row r="83" spans="1:6">
      <c r="A83" s="107"/>
      <c r="B83" s="100"/>
      <c r="C83" s="165"/>
      <c r="D83" s="165"/>
      <c r="E83" s="24"/>
      <c r="F83" s="26"/>
    </row>
    <row r="84" spans="1:6" ht="40.5" customHeight="1">
      <c r="A84" s="76">
        <f>COUNT($A$4:A83)+1</f>
        <v>19</v>
      </c>
      <c r="B84" s="77" t="s">
        <v>26</v>
      </c>
      <c r="C84" s="149" t="s">
        <v>29</v>
      </c>
      <c r="D84" s="149">
        <v>3</v>
      </c>
      <c r="E84" s="25"/>
      <c r="F84" s="27">
        <f>SUM(F4:F79)*D84/100</f>
        <v>0</v>
      </c>
    </row>
    <row r="85" spans="1:6">
      <c r="A85" s="115"/>
      <c r="B85" s="115"/>
      <c r="C85" s="175"/>
      <c r="D85" s="175"/>
      <c r="E85" s="45"/>
      <c r="F85" s="45"/>
    </row>
    <row r="86" spans="1:6" ht="13.5" thickBot="1">
      <c r="A86" s="94"/>
      <c r="B86" s="95" t="str">
        <f>$B$1&amp;" skupaj:"</f>
        <v>Hlajenje skupaj:</v>
      </c>
      <c r="C86" s="151"/>
      <c r="D86" s="152"/>
      <c r="E86" s="96" t="s">
        <v>66</v>
      </c>
      <c r="F86" s="44">
        <f>SUM(F4:F84)</f>
        <v>0</v>
      </c>
    </row>
    <row r="87" spans="1:6" ht="13.5" thickTop="1">
      <c r="A87" s="116"/>
      <c r="B87" s="117"/>
      <c r="C87" s="156"/>
      <c r="D87" s="139"/>
      <c r="E87" s="98"/>
      <c r="F87" s="98"/>
    </row>
  </sheetData>
  <sheetProtection password="C048" sheet="1" objects="1" scenarios="1" selectLockedCells="1"/>
  <phoneticPr fontId="0" type="noConversion"/>
  <pageMargins left="0.78740157480314965" right="0.59055118110236227" top="0.86614173228346458" bottom="0.86614173228346458" header="0.31496062992125984" footer="0.51181102362204722"/>
  <pageSetup paperSize="9" orientation="portrait" horizontalDpi="300" verticalDpi="300" r:id="rId1"/>
  <headerFooter alignWithMargins="0">
    <oddFooter>&amp;L&amp;"Arial Narrow,Navadno"&amp;11D 126090&amp;10 - PZI&amp;C&amp;"Arial Narrow,Navadno"Projektantski popis&amp;R&amp;"Arial Narrow,Navadno"&amp;P/&amp;N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0"/>
  </sheetPr>
  <dimension ref="A1:N103"/>
  <sheetViews>
    <sheetView showZeros="0" view="pageBreakPreview" topLeftCell="A9" zoomScale="89" zoomScaleNormal="100" zoomScaleSheetLayoutView="89" workbookViewId="0">
      <selection activeCell="E30" sqref="E30"/>
    </sheetView>
  </sheetViews>
  <sheetFormatPr defaultRowHeight="14.25"/>
  <cols>
    <col min="1" max="1" width="5.140625" style="124" customWidth="1"/>
    <col min="2" max="2" width="45" style="124" customWidth="1"/>
    <col min="3" max="3" width="4.7109375" style="157" customWidth="1"/>
    <col min="4" max="4" width="7.85546875" style="157" customWidth="1"/>
    <col min="5" max="5" width="11.5703125" style="161" customWidth="1"/>
    <col min="6" max="6" width="15" style="161" customWidth="1"/>
    <col min="7" max="16384" width="9.140625" style="124"/>
  </cols>
  <sheetData>
    <row r="1" spans="1:14">
      <c r="A1" s="67" t="s">
        <v>123</v>
      </c>
      <c r="B1" s="123" t="s">
        <v>47</v>
      </c>
      <c r="C1" s="139"/>
      <c r="D1" s="140"/>
      <c r="E1" s="50"/>
      <c r="F1" s="50"/>
      <c r="G1" s="113"/>
      <c r="H1" s="113"/>
      <c r="I1" s="113"/>
      <c r="J1" s="113"/>
      <c r="K1" s="113"/>
      <c r="L1" s="113"/>
      <c r="M1" s="113"/>
      <c r="N1" s="113"/>
    </row>
    <row r="2" spans="1:14">
      <c r="A2" s="125"/>
      <c r="B2" s="125"/>
      <c r="C2" s="141"/>
      <c r="D2" s="141"/>
      <c r="E2" s="50"/>
      <c r="F2" s="50"/>
      <c r="G2" s="113"/>
      <c r="H2" s="113"/>
      <c r="I2" s="113"/>
      <c r="J2" s="113"/>
      <c r="K2" s="113"/>
      <c r="L2" s="113"/>
      <c r="M2" s="113"/>
      <c r="N2" s="113"/>
    </row>
    <row r="3" spans="1:14" ht="25.5">
      <c r="A3" s="72" t="s">
        <v>81</v>
      </c>
      <c r="B3" s="73" t="s">
        <v>10</v>
      </c>
      <c r="C3" s="73" t="s">
        <v>8</v>
      </c>
      <c r="D3" s="74" t="s">
        <v>11</v>
      </c>
      <c r="E3" s="159" t="s">
        <v>131</v>
      </c>
      <c r="F3" s="159" t="s">
        <v>65</v>
      </c>
      <c r="G3" s="113"/>
      <c r="H3" s="113"/>
      <c r="I3" s="113"/>
      <c r="J3" s="113"/>
      <c r="K3" s="113"/>
      <c r="L3" s="113"/>
      <c r="M3" s="113"/>
      <c r="N3" s="113"/>
    </row>
    <row r="4" spans="1:14">
      <c r="A4" s="126"/>
      <c r="B4" s="127"/>
      <c r="C4" s="127"/>
      <c r="D4" s="142"/>
      <c r="E4" s="50"/>
      <c r="F4" s="50"/>
      <c r="G4" s="128"/>
      <c r="H4" s="113"/>
      <c r="I4" s="113"/>
      <c r="J4" s="113"/>
      <c r="K4" s="113"/>
      <c r="L4" s="113"/>
      <c r="M4" s="113"/>
      <c r="N4" s="113"/>
    </row>
    <row r="5" spans="1:14" ht="53.25" customHeight="1">
      <c r="A5" s="76">
        <f>COUNT($A$1:A4)+1</f>
        <v>1</v>
      </c>
      <c r="B5" s="77" t="s">
        <v>227</v>
      </c>
      <c r="C5" s="143"/>
      <c r="D5" s="144"/>
      <c r="E5" s="164"/>
      <c r="F5" s="6"/>
      <c r="G5" s="128"/>
      <c r="H5" s="113"/>
      <c r="I5" s="113"/>
      <c r="J5" s="113"/>
      <c r="K5" s="113"/>
      <c r="L5" s="113"/>
      <c r="M5" s="113"/>
      <c r="N5" s="113"/>
    </row>
    <row r="6" spans="1:14" ht="57.75" customHeight="1">
      <c r="A6" s="76"/>
      <c r="B6" s="104" t="s">
        <v>308</v>
      </c>
      <c r="C6" s="143"/>
      <c r="D6" s="144"/>
      <c r="E6" s="164"/>
      <c r="F6" s="6"/>
      <c r="G6" s="128"/>
      <c r="H6" s="113"/>
      <c r="I6" s="113"/>
      <c r="J6" s="113"/>
      <c r="K6" s="113"/>
      <c r="L6" s="113"/>
      <c r="M6" s="113"/>
      <c r="N6" s="113"/>
    </row>
    <row r="7" spans="1:14" ht="63.75">
      <c r="A7" s="76"/>
      <c r="B7" s="104" t="s">
        <v>262</v>
      </c>
      <c r="C7" s="143"/>
      <c r="D7" s="144"/>
      <c r="E7" s="164"/>
      <c r="F7" s="6"/>
      <c r="G7" s="128"/>
      <c r="H7" s="113"/>
      <c r="I7" s="113"/>
      <c r="J7" s="113"/>
      <c r="K7" s="113"/>
      <c r="L7" s="113"/>
      <c r="M7" s="113"/>
      <c r="N7" s="113"/>
    </row>
    <row r="8" spans="1:14" ht="28.5">
      <c r="A8" s="76"/>
      <c r="B8" s="104" t="s">
        <v>275</v>
      </c>
      <c r="C8" s="143"/>
      <c r="D8" s="144"/>
      <c r="E8" s="164"/>
      <c r="F8" s="6"/>
      <c r="G8" s="128"/>
      <c r="H8" s="113"/>
      <c r="I8" s="113"/>
      <c r="J8" s="113"/>
      <c r="K8" s="113"/>
      <c r="L8" s="113"/>
      <c r="M8" s="113"/>
      <c r="N8" s="113"/>
    </row>
    <row r="9" spans="1:14" ht="28.5">
      <c r="A9" s="76"/>
      <c r="B9" s="104" t="s">
        <v>276</v>
      </c>
      <c r="C9" s="143"/>
      <c r="D9" s="144"/>
      <c r="E9" s="18"/>
      <c r="F9" s="6"/>
      <c r="G9" s="128"/>
      <c r="H9" s="113"/>
      <c r="I9" s="113"/>
      <c r="J9" s="113"/>
      <c r="K9" s="113"/>
      <c r="L9" s="113"/>
      <c r="M9" s="113"/>
      <c r="N9" s="113"/>
    </row>
    <row r="10" spans="1:14" ht="25.5">
      <c r="A10" s="76"/>
      <c r="B10" s="129" t="s">
        <v>309</v>
      </c>
      <c r="C10" s="143"/>
      <c r="D10" s="144"/>
      <c r="E10" s="18"/>
      <c r="F10" s="6"/>
      <c r="G10" s="128"/>
      <c r="H10" s="113"/>
      <c r="I10" s="113"/>
      <c r="J10" s="113"/>
      <c r="K10" s="113"/>
      <c r="L10" s="113"/>
      <c r="M10" s="113"/>
      <c r="N10" s="113"/>
    </row>
    <row r="11" spans="1:14" ht="28.5">
      <c r="A11" s="76"/>
      <c r="B11" s="130" t="s">
        <v>310</v>
      </c>
      <c r="C11" s="143"/>
      <c r="D11" s="144"/>
      <c r="E11" s="18"/>
      <c r="F11" s="6"/>
      <c r="G11" s="128"/>
      <c r="H11" s="113"/>
      <c r="I11" s="113"/>
      <c r="J11" s="113"/>
      <c r="K11" s="113"/>
      <c r="L11" s="113"/>
      <c r="M11" s="113"/>
      <c r="N11" s="113"/>
    </row>
    <row r="12" spans="1:14">
      <c r="A12" s="76"/>
      <c r="B12" s="104" t="s">
        <v>263</v>
      </c>
      <c r="C12" s="143"/>
      <c r="D12" s="144"/>
      <c r="E12" s="18"/>
      <c r="F12" s="6"/>
      <c r="G12" s="128"/>
      <c r="H12" s="113"/>
      <c r="I12" s="113"/>
      <c r="J12" s="113"/>
      <c r="K12" s="113"/>
      <c r="L12" s="113"/>
      <c r="M12" s="113"/>
      <c r="N12" s="113"/>
    </row>
    <row r="13" spans="1:14">
      <c r="A13" s="76"/>
      <c r="B13" s="104" t="s">
        <v>264</v>
      </c>
      <c r="C13" s="143"/>
      <c r="D13" s="144"/>
      <c r="E13" s="18"/>
      <c r="F13" s="6"/>
      <c r="G13" s="128"/>
      <c r="H13" s="113"/>
      <c r="I13" s="113"/>
      <c r="J13" s="113"/>
      <c r="K13" s="113"/>
      <c r="L13" s="113"/>
      <c r="M13" s="113"/>
      <c r="N13" s="113"/>
    </row>
    <row r="14" spans="1:14" ht="25.5">
      <c r="A14" s="76"/>
      <c r="B14" s="104" t="s">
        <v>311</v>
      </c>
      <c r="C14" s="143"/>
      <c r="D14" s="144"/>
      <c r="E14" s="18"/>
      <c r="F14" s="6"/>
      <c r="G14" s="128"/>
      <c r="H14" s="113"/>
      <c r="I14" s="113"/>
      <c r="J14" s="113"/>
      <c r="K14" s="113"/>
      <c r="L14" s="113"/>
      <c r="M14" s="113"/>
      <c r="N14" s="113"/>
    </row>
    <row r="15" spans="1:14">
      <c r="A15" s="76"/>
      <c r="B15" s="104" t="s">
        <v>32</v>
      </c>
      <c r="C15" s="143"/>
      <c r="D15" s="144"/>
      <c r="E15" s="18"/>
      <c r="F15" s="6"/>
      <c r="G15" s="128"/>
      <c r="H15" s="113"/>
      <c r="I15" s="113"/>
      <c r="J15" s="113"/>
      <c r="K15" s="113"/>
      <c r="L15" s="113"/>
      <c r="M15" s="113"/>
      <c r="N15" s="113"/>
    </row>
    <row r="16" spans="1:14">
      <c r="A16" s="76"/>
      <c r="B16" s="104" t="s">
        <v>33</v>
      </c>
      <c r="C16" s="143"/>
      <c r="D16" s="144"/>
      <c r="E16" s="18"/>
      <c r="F16" s="6"/>
      <c r="G16" s="128"/>
      <c r="H16" s="113"/>
      <c r="I16" s="113"/>
      <c r="J16" s="113"/>
      <c r="K16" s="113"/>
      <c r="L16" s="113"/>
      <c r="M16" s="113"/>
      <c r="N16" s="113"/>
    </row>
    <row r="17" spans="1:14">
      <c r="A17" s="76"/>
      <c r="B17" s="104" t="s">
        <v>34</v>
      </c>
      <c r="C17" s="143"/>
      <c r="D17" s="144"/>
      <c r="E17" s="18"/>
      <c r="F17" s="6"/>
      <c r="G17" s="128"/>
      <c r="H17" s="113"/>
      <c r="I17" s="113"/>
      <c r="J17" s="113"/>
      <c r="K17" s="113"/>
      <c r="L17" s="113"/>
      <c r="M17" s="113"/>
      <c r="N17" s="113"/>
    </row>
    <row r="18" spans="1:14">
      <c r="A18" s="76"/>
      <c r="B18" s="104" t="s">
        <v>35</v>
      </c>
      <c r="C18" s="143"/>
      <c r="D18" s="144"/>
      <c r="E18" s="18"/>
      <c r="F18" s="6"/>
      <c r="G18" s="128"/>
      <c r="H18" s="113"/>
      <c r="I18" s="113"/>
      <c r="J18" s="113"/>
      <c r="K18" s="113"/>
      <c r="L18" s="113"/>
      <c r="M18" s="113"/>
      <c r="N18" s="113"/>
    </row>
    <row r="19" spans="1:14">
      <c r="A19" s="76"/>
      <c r="B19" s="104" t="s">
        <v>268</v>
      </c>
      <c r="C19" s="143"/>
      <c r="D19" s="144"/>
      <c r="E19" s="18"/>
      <c r="F19" s="6"/>
      <c r="G19" s="128"/>
      <c r="H19" s="113"/>
      <c r="I19" s="113"/>
      <c r="J19" s="113"/>
      <c r="K19" s="113"/>
      <c r="L19" s="113"/>
      <c r="M19" s="113"/>
      <c r="N19" s="113"/>
    </row>
    <row r="20" spans="1:14">
      <c r="A20" s="76"/>
      <c r="B20" s="104" t="s">
        <v>36</v>
      </c>
      <c r="C20" s="143"/>
      <c r="D20" s="144"/>
      <c r="E20" s="18"/>
      <c r="F20" s="6"/>
      <c r="G20" s="128"/>
      <c r="H20" s="113"/>
      <c r="I20" s="113"/>
      <c r="J20" s="113"/>
      <c r="K20" s="113"/>
      <c r="L20" s="113"/>
      <c r="M20" s="113"/>
      <c r="N20" s="113"/>
    </row>
    <row r="21" spans="1:14">
      <c r="A21" s="76"/>
      <c r="B21" s="104" t="s">
        <v>228</v>
      </c>
      <c r="C21" s="143"/>
      <c r="D21" s="144"/>
      <c r="E21" s="18"/>
      <c r="F21" s="6"/>
      <c r="G21" s="128"/>
      <c r="H21" s="113"/>
      <c r="I21" s="113"/>
      <c r="J21" s="113"/>
      <c r="K21" s="113"/>
      <c r="L21" s="113"/>
      <c r="M21" s="113"/>
      <c r="N21" s="113"/>
    </row>
    <row r="22" spans="1:14">
      <c r="A22" s="76"/>
      <c r="B22" s="104" t="s">
        <v>229</v>
      </c>
      <c r="C22" s="143"/>
      <c r="D22" s="144"/>
      <c r="E22" s="18"/>
      <c r="F22" s="6"/>
      <c r="G22" s="128"/>
      <c r="H22" s="113"/>
      <c r="I22" s="113"/>
      <c r="J22" s="113"/>
      <c r="K22" s="113"/>
      <c r="L22" s="113"/>
      <c r="M22" s="113"/>
      <c r="N22" s="113"/>
    </row>
    <row r="23" spans="1:14">
      <c r="A23" s="76"/>
      <c r="B23" s="104" t="s">
        <v>231</v>
      </c>
      <c r="C23" s="143"/>
      <c r="D23" s="144"/>
      <c r="E23" s="18"/>
      <c r="F23" s="6"/>
      <c r="G23" s="128"/>
      <c r="H23" s="113"/>
      <c r="I23" s="113"/>
      <c r="J23" s="113"/>
      <c r="K23" s="113"/>
      <c r="L23" s="113"/>
      <c r="M23" s="113"/>
      <c r="N23" s="113"/>
    </row>
    <row r="24" spans="1:14">
      <c r="A24" s="76"/>
      <c r="B24" s="104" t="s">
        <v>121</v>
      </c>
      <c r="C24" s="143"/>
      <c r="D24" s="144"/>
      <c r="E24" s="18"/>
      <c r="F24" s="6"/>
      <c r="G24" s="128"/>
      <c r="H24" s="113"/>
      <c r="I24" s="113"/>
      <c r="J24" s="113"/>
      <c r="K24" s="113"/>
      <c r="L24" s="113"/>
      <c r="M24" s="113"/>
      <c r="N24" s="113"/>
    </row>
    <row r="25" spans="1:14" ht="26.25" customHeight="1">
      <c r="A25" s="76"/>
      <c r="B25" s="79" t="s">
        <v>230</v>
      </c>
      <c r="C25" s="143" t="s">
        <v>136</v>
      </c>
      <c r="D25" s="144">
        <v>1</v>
      </c>
      <c r="E25" s="18"/>
      <c r="F25" s="6">
        <f>D25*E25</f>
        <v>0</v>
      </c>
      <c r="G25" s="128"/>
      <c r="H25" s="113"/>
      <c r="I25" s="113"/>
      <c r="J25" s="113"/>
      <c r="K25" s="113"/>
      <c r="L25" s="113"/>
      <c r="M25" s="113"/>
      <c r="N25" s="113"/>
    </row>
    <row r="26" spans="1:14">
      <c r="A26" s="76"/>
      <c r="B26" s="82"/>
      <c r="C26" s="143"/>
      <c r="D26" s="144"/>
      <c r="E26" s="49"/>
      <c r="F26" s="50"/>
      <c r="G26" s="128"/>
      <c r="H26" s="113"/>
      <c r="I26" s="113"/>
      <c r="J26" s="113"/>
      <c r="K26" s="113"/>
      <c r="L26" s="113"/>
      <c r="M26" s="113"/>
      <c r="N26" s="113"/>
    </row>
    <row r="27" spans="1:14" ht="40.5" customHeight="1">
      <c r="A27" s="76">
        <f>COUNT($A$1:A26)+1</f>
        <v>2</v>
      </c>
      <c r="B27" s="77" t="s">
        <v>17</v>
      </c>
      <c r="C27" s="143"/>
      <c r="D27" s="144"/>
      <c r="E27" s="49"/>
      <c r="F27" s="50"/>
      <c r="G27" s="113"/>
      <c r="H27" s="113"/>
      <c r="I27" s="113"/>
      <c r="J27" s="113"/>
      <c r="K27" s="113"/>
      <c r="L27" s="113"/>
      <c r="M27" s="113"/>
      <c r="N27" s="113"/>
    </row>
    <row r="28" spans="1:14">
      <c r="A28" s="76"/>
      <c r="B28" s="79" t="s">
        <v>232</v>
      </c>
      <c r="C28" s="143"/>
      <c r="D28" s="144"/>
      <c r="E28" s="49"/>
      <c r="F28" s="50"/>
      <c r="G28" s="113"/>
      <c r="H28" s="113"/>
      <c r="I28" s="113"/>
      <c r="J28" s="113"/>
      <c r="K28" s="113"/>
      <c r="L28" s="113"/>
      <c r="M28" s="113"/>
      <c r="N28" s="113"/>
    </row>
    <row r="29" spans="1:14">
      <c r="A29" s="76"/>
      <c r="B29" s="79" t="s">
        <v>233</v>
      </c>
      <c r="C29" s="143"/>
      <c r="D29" s="144"/>
      <c r="E29" s="49"/>
      <c r="F29" s="50"/>
      <c r="G29" s="113"/>
      <c r="H29" s="113"/>
      <c r="I29" s="113"/>
      <c r="J29" s="113"/>
      <c r="K29" s="113"/>
      <c r="L29" s="113"/>
      <c r="M29" s="113"/>
      <c r="N29" s="113"/>
    </row>
    <row r="30" spans="1:14">
      <c r="A30" s="76"/>
      <c r="B30" s="80" t="s">
        <v>163</v>
      </c>
      <c r="C30" s="143" t="s">
        <v>136</v>
      </c>
      <c r="D30" s="144">
        <v>1</v>
      </c>
      <c r="E30" s="51"/>
      <c r="F30" s="6">
        <f>D30*E30</f>
        <v>0</v>
      </c>
      <c r="G30" s="113"/>
      <c r="H30" s="113"/>
      <c r="I30" s="113"/>
      <c r="J30" s="113"/>
      <c r="K30" s="113"/>
      <c r="L30" s="113"/>
      <c r="M30" s="113"/>
      <c r="N30" s="113"/>
    </row>
    <row r="31" spans="1:14">
      <c r="A31" s="76"/>
      <c r="B31" s="131"/>
      <c r="C31" s="143"/>
      <c r="D31" s="162"/>
      <c r="E31" s="49"/>
      <c r="F31" s="50"/>
      <c r="G31" s="113"/>
      <c r="H31" s="113"/>
      <c r="I31" s="113"/>
      <c r="J31" s="113"/>
      <c r="K31" s="113"/>
      <c r="L31" s="113"/>
      <c r="M31" s="113"/>
      <c r="N31" s="113"/>
    </row>
    <row r="32" spans="1:14" ht="40.5" customHeight="1">
      <c r="A32" s="76">
        <f>COUNT($A$1:A31)+1</f>
        <v>3</v>
      </c>
      <c r="B32" s="77" t="s">
        <v>20</v>
      </c>
      <c r="C32" s="143"/>
      <c r="D32" s="162"/>
      <c r="E32" s="49"/>
      <c r="F32" s="50"/>
      <c r="G32" s="113"/>
      <c r="H32" s="113"/>
      <c r="I32" s="113"/>
      <c r="J32" s="113"/>
      <c r="K32" s="113"/>
      <c r="L32" s="113"/>
      <c r="M32" s="113"/>
      <c r="N32" s="113"/>
    </row>
    <row r="33" spans="1:14">
      <c r="A33" s="76"/>
      <c r="B33" s="80" t="s">
        <v>164</v>
      </c>
      <c r="C33" s="143" t="s">
        <v>136</v>
      </c>
      <c r="D33" s="144">
        <v>1</v>
      </c>
      <c r="E33" s="51"/>
      <c r="F33" s="6">
        <f>D33*E33</f>
        <v>0</v>
      </c>
      <c r="G33" s="113"/>
      <c r="H33" s="113"/>
      <c r="I33" s="113"/>
      <c r="J33" s="113"/>
      <c r="K33" s="113"/>
      <c r="L33" s="113"/>
      <c r="M33" s="113"/>
      <c r="N33" s="113"/>
    </row>
    <row r="34" spans="1:14">
      <c r="A34" s="76"/>
      <c r="B34" s="80"/>
      <c r="C34" s="143"/>
      <c r="D34" s="144"/>
      <c r="E34" s="49"/>
      <c r="F34" s="50"/>
      <c r="G34" s="113"/>
      <c r="H34" s="113"/>
      <c r="I34" s="113"/>
      <c r="J34" s="113"/>
      <c r="K34" s="113"/>
      <c r="L34" s="113"/>
      <c r="M34" s="113"/>
      <c r="N34" s="113"/>
    </row>
    <row r="35" spans="1:14" ht="79.5" customHeight="1">
      <c r="A35" s="76">
        <f>COUNT($A$1:A34)+1</f>
        <v>4</v>
      </c>
      <c r="B35" s="77" t="s">
        <v>312</v>
      </c>
      <c r="C35" s="143"/>
      <c r="D35" s="144"/>
      <c r="E35" s="51"/>
      <c r="F35" s="6"/>
      <c r="G35" s="113"/>
      <c r="H35" s="113"/>
      <c r="I35" s="113"/>
      <c r="J35" s="113"/>
      <c r="K35" s="113"/>
      <c r="L35" s="113"/>
      <c r="M35" s="113"/>
      <c r="N35" s="113"/>
    </row>
    <row r="36" spans="1:14">
      <c r="A36" s="76"/>
      <c r="B36" s="103" t="s">
        <v>234</v>
      </c>
      <c r="C36" s="143" t="s">
        <v>9</v>
      </c>
      <c r="D36" s="144">
        <v>1</v>
      </c>
      <c r="E36" s="51"/>
      <c r="F36" s="6">
        <f t="shared" ref="F36" si="0">D36*E36</f>
        <v>0</v>
      </c>
      <c r="G36" s="113"/>
      <c r="H36" s="113"/>
      <c r="I36" s="113"/>
      <c r="J36" s="113"/>
      <c r="K36" s="113"/>
      <c r="L36" s="113"/>
      <c r="M36" s="113"/>
      <c r="N36" s="113"/>
    </row>
    <row r="37" spans="1:14">
      <c r="A37" s="76"/>
      <c r="B37" s="82"/>
      <c r="C37" s="143"/>
      <c r="D37" s="144"/>
      <c r="E37" s="49"/>
      <c r="F37" s="50"/>
      <c r="G37" s="113"/>
      <c r="H37" s="113"/>
      <c r="I37" s="113"/>
      <c r="J37" s="113"/>
      <c r="K37" s="113"/>
      <c r="L37" s="113"/>
      <c r="M37" s="113"/>
      <c r="N37" s="113"/>
    </row>
    <row r="38" spans="1:14" ht="78" customHeight="1">
      <c r="A38" s="76">
        <f>COUNT($A$1:A37)+1</f>
        <v>5</v>
      </c>
      <c r="B38" s="77" t="s">
        <v>313</v>
      </c>
      <c r="C38" s="141"/>
      <c r="D38" s="148"/>
      <c r="E38" s="49"/>
      <c r="F38" s="50"/>
      <c r="G38" s="113"/>
      <c r="H38" s="113"/>
      <c r="I38" s="113"/>
      <c r="J38" s="113"/>
      <c r="K38" s="113"/>
      <c r="L38" s="113"/>
      <c r="M38" s="113"/>
      <c r="N38" s="113"/>
    </row>
    <row r="39" spans="1:14">
      <c r="A39" s="76"/>
      <c r="B39" s="103" t="s">
        <v>244</v>
      </c>
      <c r="C39" s="143" t="s">
        <v>9</v>
      </c>
      <c r="D39" s="144">
        <v>5</v>
      </c>
      <c r="E39" s="51"/>
      <c r="F39" s="6">
        <f t="shared" ref="F39:F45" si="1">D39*E39</f>
        <v>0</v>
      </c>
      <c r="G39" s="113"/>
      <c r="H39" s="113"/>
      <c r="I39" s="113"/>
      <c r="J39" s="113"/>
      <c r="K39" s="113"/>
      <c r="L39" s="113"/>
      <c r="M39" s="113"/>
      <c r="N39" s="113"/>
    </row>
    <row r="40" spans="1:14">
      <c r="A40" s="76"/>
      <c r="B40" s="82" t="s">
        <v>6</v>
      </c>
      <c r="C40" s="143" t="s">
        <v>9</v>
      </c>
      <c r="D40" s="144">
        <v>40</v>
      </c>
      <c r="E40" s="51"/>
      <c r="F40" s="6">
        <f t="shared" ref="F40" si="2">D40*E40</f>
        <v>0</v>
      </c>
      <c r="G40" s="113"/>
      <c r="H40" s="113"/>
      <c r="I40" s="113"/>
      <c r="J40" s="113"/>
      <c r="K40" s="113"/>
      <c r="L40" s="113"/>
      <c r="M40" s="113"/>
      <c r="N40" s="113"/>
    </row>
    <row r="41" spans="1:14">
      <c r="A41" s="76"/>
      <c r="B41" s="82" t="s">
        <v>78</v>
      </c>
      <c r="C41" s="143" t="s">
        <v>9</v>
      </c>
      <c r="D41" s="144">
        <v>93</v>
      </c>
      <c r="E41" s="51"/>
      <c r="F41" s="6">
        <f t="shared" si="1"/>
        <v>0</v>
      </c>
      <c r="G41" s="113"/>
      <c r="H41" s="113"/>
      <c r="I41" s="113"/>
      <c r="J41" s="113"/>
      <c r="K41" s="113"/>
      <c r="L41" s="113"/>
      <c r="M41" s="113"/>
      <c r="N41" s="113"/>
    </row>
    <row r="42" spans="1:14">
      <c r="A42" s="76"/>
      <c r="B42" s="82" t="s">
        <v>43</v>
      </c>
      <c r="C42" s="143" t="s">
        <v>9</v>
      </c>
      <c r="D42" s="144">
        <v>26</v>
      </c>
      <c r="E42" s="51"/>
      <c r="F42" s="6">
        <f t="shared" si="1"/>
        <v>0</v>
      </c>
      <c r="G42" s="113"/>
      <c r="H42" s="113"/>
      <c r="I42" s="113"/>
      <c r="J42" s="113"/>
      <c r="K42" s="113"/>
      <c r="L42" s="113"/>
      <c r="M42" s="113"/>
      <c r="N42" s="113"/>
    </row>
    <row r="43" spans="1:14">
      <c r="A43" s="76"/>
      <c r="B43" s="82" t="s">
        <v>79</v>
      </c>
      <c r="C43" s="143" t="s">
        <v>9</v>
      </c>
      <c r="D43" s="144">
        <v>20</v>
      </c>
      <c r="E43" s="51"/>
      <c r="F43" s="6">
        <f t="shared" si="1"/>
        <v>0</v>
      </c>
      <c r="G43" s="113"/>
      <c r="H43" s="113"/>
      <c r="I43" s="113"/>
      <c r="J43" s="113"/>
      <c r="K43" s="113"/>
      <c r="L43" s="113"/>
      <c r="M43" s="113"/>
      <c r="N43" s="113"/>
    </row>
    <row r="44" spans="1:14">
      <c r="A44" s="76"/>
      <c r="B44" s="82" t="s">
        <v>80</v>
      </c>
      <c r="C44" s="143" t="s">
        <v>9</v>
      </c>
      <c r="D44" s="144">
        <v>17</v>
      </c>
      <c r="E44" s="51"/>
      <c r="F44" s="6">
        <f t="shared" si="1"/>
        <v>0</v>
      </c>
      <c r="G44" s="113"/>
      <c r="H44" s="113"/>
      <c r="I44" s="113"/>
      <c r="J44" s="113"/>
      <c r="K44" s="113"/>
      <c r="L44" s="113"/>
      <c r="M44" s="113"/>
      <c r="N44" s="113"/>
    </row>
    <row r="45" spans="1:14">
      <c r="A45" s="76"/>
      <c r="B45" s="82" t="s">
        <v>21</v>
      </c>
      <c r="C45" s="143" t="s">
        <v>9</v>
      </c>
      <c r="D45" s="144">
        <v>19</v>
      </c>
      <c r="E45" s="51"/>
      <c r="F45" s="6">
        <f t="shared" si="1"/>
        <v>0</v>
      </c>
      <c r="G45" s="113"/>
      <c r="H45" s="113"/>
      <c r="I45" s="113"/>
      <c r="J45" s="113"/>
      <c r="K45" s="113"/>
      <c r="L45" s="113"/>
      <c r="M45" s="113"/>
      <c r="N45" s="113"/>
    </row>
    <row r="46" spans="1:14">
      <c r="A46" s="76"/>
      <c r="B46" s="131"/>
      <c r="C46" s="143"/>
      <c r="D46" s="162"/>
      <c r="E46" s="51"/>
      <c r="F46" s="6"/>
      <c r="G46" s="113"/>
      <c r="H46" s="113"/>
      <c r="I46" s="113"/>
      <c r="J46" s="113"/>
      <c r="K46" s="113"/>
      <c r="L46" s="113"/>
      <c r="M46" s="113"/>
      <c r="N46" s="113"/>
    </row>
    <row r="47" spans="1:14" ht="51" customHeight="1">
      <c r="A47" s="76">
        <f>COUNT($A$1:A46)+1</f>
        <v>6</v>
      </c>
      <c r="B47" s="77" t="s">
        <v>314</v>
      </c>
      <c r="C47" s="141"/>
      <c r="D47" s="148"/>
      <c r="E47" s="51"/>
      <c r="F47" s="6"/>
      <c r="G47" s="113"/>
      <c r="H47" s="113"/>
      <c r="I47" s="113"/>
      <c r="J47" s="113"/>
      <c r="K47" s="113"/>
      <c r="L47" s="113"/>
      <c r="M47" s="113"/>
      <c r="N47" s="113"/>
    </row>
    <row r="48" spans="1:14">
      <c r="A48" s="76"/>
      <c r="B48" s="112" t="s">
        <v>148</v>
      </c>
      <c r="C48" s="141"/>
      <c r="D48" s="148"/>
      <c r="E48" s="51"/>
      <c r="F48" s="6"/>
      <c r="G48" s="113"/>
      <c r="H48" s="113"/>
      <c r="I48" s="113"/>
      <c r="J48" s="113"/>
      <c r="K48" s="113"/>
      <c r="L48" s="113"/>
      <c r="M48" s="113"/>
      <c r="N48" s="113"/>
    </row>
    <row r="49" spans="1:14">
      <c r="A49" s="76"/>
      <c r="B49" s="112" t="s">
        <v>149</v>
      </c>
      <c r="C49" s="141"/>
      <c r="D49" s="148"/>
      <c r="E49" s="51"/>
      <c r="F49" s="6"/>
      <c r="G49" s="113"/>
      <c r="H49" s="113"/>
      <c r="I49" s="113"/>
      <c r="J49" s="113"/>
      <c r="K49" s="113"/>
      <c r="L49" s="113"/>
      <c r="M49" s="113"/>
      <c r="N49" s="113"/>
    </row>
    <row r="50" spans="1:14">
      <c r="A50" s="76"/>
      <c r="B50" s="112" t="s">
        <v>151</v>
      </c>
      <c r="C50" s="141"/>
      <c r="D50" s="148"/>
      <c r="E50" s="51"/>
      <c r="F50" s="6"/>
      <c r="G50" s="113"/>
      <c r="H50" s="113"/>
      <c r="I50" s="113"/>
      <c r="J50" s="113"/>
      <c r="K50" s="113"/>
      <c r="L50" s="113"/>
      <c r="M50" s="113"/>
      <c r="N50" s="113"/>
    </row>
    <row r="51" spans="1:14">
      <c r="A51" s="76"/>
      <c r="B51" s="112" t="s">
        <v>150</v>
      </c>
      <c r="C51" s="141"/>
      <c r="D51" s="148"/>
      <c r="E51" s="51"/>
      <c r="F51" s="6"/>
      <c r="G51" s="113"/>
      <c r="H51" s="113"/>
      <c r="I51" s="113"/>
      <c r="J51" s="113"/>
      <c r="K51" s="113"/>
      <c r="L51" s="113"/>
      <c r="M51" s="113"/>
      <c r="N51" s="113"/>
    </row>
    <row r="52" spans="1:14" ht="27" customHeight="1">
      <c r="A52" s="76"/>
      <c r="B52" s="80" t="s">
        <v>165</v>
      </c>
      <c r="C52" s="141"/>
      <c r="D52" s="148"/>
      <c r="E52" s="51"/>
      <c r="F52" s="6"/>
      <c r="G52" s="113"/>
      <c r="H52" s="113"/>
      <c r="I52" s="113"/>
      <c r="J52" s="113"/>
      <c r="K52" s="113"/>
      <c r="L52" s="113"/>
      <c r="M52" s="113"/>
      <c r="N52" s="113"/>
    </row>
    <row r="53" spans="1:14">
      <c r="A53" s="76"/>
      <c r="B53" s="103" t="s">
        <v>245</v>
      </c>
      <c r="C53" s="143" t="s">
        <v>9</v>
      </c>
      <c r="D53" s="144">
        <v>3</v>
      </c>
      <c r="E53" s="51"/>
      <c r="F53" s="6">
        <f t="shared" ref="F53" si="3">D53*E53</f>
        <v>0</v>
      </c>
      <c r="G53" s="113"/>
      <c r="H53" s="113"/>
      <c r="I53" s="113"/>
      <c r="J53" s="113"/>
      <c r="K53" s="113"/>
      <c r="L53" s="113"/>
      <c r="M53" s="113"/>
      <c r="N53" s="113"/>
    </row>
    <row r="54" spans="1:14">
      <c r="A54" s="76"/>
      <c r="B54" s="82" t="s">
        <v>22</v>
      </c>
      <c r="C54" s="143" t="s">
        <v>9</v>
      </c>
      <c r="D54" s="144">
        <v>2</v>
      </c>
      <c r="E54" s="51"/>
      <c r="F54" s="6">
        <f t="shared" ref="F54:F55" si="4">D54*E54</f>
        <v>0</v>
      </c>
      <c r="G54" s="113"/>
      <c r="H54" s="113"/>
      <c r="I54" s="113"/>
      <c r="J54" s="113"/>
      <c r="K54" s="113"/>
      <c r="L54" s="113"/>
      <c r="M54" s="113"/>
      <c r="N54" s="113"/>
    </row>
    <row r="55" spans="1:14">
      <c r="A55" s="76"/>
      <c r="B55" s="82" t="s">
        <v>23</v>
      </c>
      <c r="C55" s="143" t="s">
        <v>9</v>
      </c>
      <c r="D55" s="144">
        <v>9</v>
      </c>
      <c r="E55" s="51"/>
      <c r="F55" s="6">
        <f t="shared" si="4"/>
        <v>0</v>
      </c>
      <c r="G55" s="113"/>
      <c r="H55" s="113"/>
      <c r="I55" s="113"/>
      <c r="J55" s="113"/>
      <c r="K55" s="113"/>
      <c r="L55" s="113"/>
      <c r="M55" s="113"/>
      <c r="N55" s="113"/>
    </row>
    <row r="56" spans="1:14">
      <c r="A56" s="76"/>
      <c r="B56" s="82"/>
      <c r="C56" s="143"/>
      <c r="D56" s="144"/>
      <c r="E56" s="51"/>
      <c r="F56" s="6"/>
      <c r="G56" s="113"/>
      <c r="H56" s="113"/>
      <c r="I56" s="113"/>
      <c r="J56" s="113"/>
      <c r="K56" s="113"/>
      <c r="L56" s="113"/>
      <c r="M56" s="113"/>
      <c r="N56" s="113"/>
    </row>
    <row r="57" spans="1:14" ht="71.25" customHeight="1">
      <c r="A57" s="76">
        <f>COUNT($A$1:A56)+1</f>
        <v>7</v>
      </c>
      <c r="B57" s="77" t="s">
        <v>152</v>
      </c>
      <c r="C57" s="141"/>
      <c r="D57" s="148"/>
      <c r="E57" s="51"/>
      <c r="F57" s="6"/>
      <c r="G57" s="113"/>
      <c r="H57" s="113"/>
      <c r="I57" s="113"/>
      <c r="J57" s="113"/>
      <c r="K57" s="113"/>
      <c r="L57" s="113"/>
      <c r="M57" s="113"/>
      <c r="N57" s="113"/>
    </row>
    <row r="58" spans="1:14">
      <c r="A58" s="76"/>
      <c r="B58" s="104" t="s">
        <v>153</v>
      </c>
      <c r="C58" s="141"/>
      <c r="D58" s="148"/>
      <c r="E58" s="51"/>
      <c r="F58" s="6"/>
      <c r="G58" s="113"/>
      <c r="H58" s="113"/>
      <c r="I58" s="113"/>
      <c r="J58" s="113"/>
      <c r="K58" s="113"/>
      <c r="L58" s="113"/>
      <c r="M58" s="113"/>
      <c r="N58" s="113"/>
    </row>
    <row r="59" spans="1:14">
      <c r="A59" s="76"/>
      <c r="B59" s="104" t="s">
        <v>149</v>
      </c>
      <c r="C59" s="141"/>
      <c r="D59" s="148"/>
      <c r="E59" s="51"/>
      <c r="F59" s="6"/>
      <c r="G59" s="113"/>
      <c r="H59" s="113"/>
      <c r="I59" s="113"/>
      <c r="J59" s="113"/>
      <c r="K59" s="113"/>
      <c r="L59" s="113"/>
      <c r="M59" s="113"/>
      <c r="N59" s="113"/>
    </row>
    <row r="60" spans="1:14">
      <c r="A60" s="76"/>
      <c r="B60" s="104" t="s">
        <v>151</v>
      </c>
      <c r="C60" s="141"/>
      <c r="D60" s="148"/>
      <c r="E60" s="51"/>
      <c r="F60" s="6"/>
      <c r="G60" s="113"/>
      <c r="H60" s="113"/>
      <c r="I60" s="113"/>
      <c r="J60" s="113"/>
      <c r="K60" s="113"/>
      <c r="L60" s="113"/>
      <c r="M60" s="113"/>
      <c r="N60" s="113"/>
    </row>
    <row r="61" spans="1:14">
      <c r="A61" s="76"/>
      <c r="B61" s="104" t="s">
        <v>150</v>
      </c>
      <c r="C61" s="141"/>
      <c r="D61" s="148"/>
      <c r="E61" s="51"/>
      <c r="F61" s="6"/>
      <c r="G61" s="113"/>
      <c r="H61" s="113"/>
      <c r="I61" s="113"/>
      <c r="J61" s="113"/>
      <c r="K61" s="113"/>
      <c r="L61" s="113"/>
      <c r="M61" s="113"/>
      <c r="N61" s="113"/>
    </row>
    <row r="62" spans="1:14" ht="27" customHeight="1">
      <c r="A62" s="76"/>
      <c r="B62" s="79" t="s">
        <v>166</v>
      </c>
      <c r="C62" s="141"/>
      <c r="D62" s="148"/>
      <c r="E62" s="51"/>
      <c r="F62" s="6"/>
      <c r="G62" s="113"/>
      <c r="H62" s="113"/>
      <c r="I62" s="113"/>
      <c r="J62" s="113"/>
      <c r="K62" s="113"/>
      <c r="L62" s="113"/>
      <c r="M62" s="113"/>
      <c r="N62" s="113"/>
    </row>
    <row r="63" spans="1:14">
      <c r="A63" s="76"/>
      <c r="B63" s="103" t="s">
        <v>245</v>
      </c>
      <c r="C63" s="143" t="s">
        <v>9</v>
      </c>
      <c r="D63" s="144">
        <v>2</v>
      </c>
      <c r="E63" s="51"/>
      <c r="F63" s="6">
        <f t="shared" ref="F63" si="5">D63*E63</f>
        <v>0</v>
      </c>
      <c r="G63" s="113"/>
      <c r="H63" s="113"/>
      <c r="I63" s="113"/>
      <c r="J63" s="113"/>
      <c r="K63" s="113"/>
      <c r="L63" s="113"/>
      <c r="M63" s="113"/>
      <c r="N63" s="113"/>
    </row>
    <row r="64" spans="1:14">
      <c r="A64" s="76"/>
      <c r="B64" s="82" t="s">
        <v>23</v>
      </c>
      <c r="C64" s="143" t="s">
        <v>9</v>
      </c>
      <c r="D64" s="144">
        <v>10</v>
      </c>
      <c r="E64" s="51"/>
      <c r="F64" s="6">
        <f t="shared" ref="F64" si="6">D64*E64</f>
        <v>0</v>
      </c>
      <c r="G64" s="113"/>
      <c r="H64" s="113"/>
      <c r="I64" s="113"/>
      <c r="J64" s="113"/>
      <c r="K64" s="113"/>
      <c r="L64" s="113"/>
      <c r="M64" s="113"/>
      <c r="N64" s="113"/>
    </row>
    <row r="65" spans="1:14">
      <c r="A65" s="76"/>
      <c r="B65" s="131"/>
      <c r="C65" s="143"/>
      <c r="D65" s="162"/>
      <c r="E65" s="49"/>
      <c r="F65" s="50"/>
      <c r="G65" s="113"/>
      <c r="H65" s="113"/>
      <c r="I65" s="113"/>
      <c r="J65" s="113"/>
      <c r="K65" s="113"/>
      <c r="L65" s="113"/>
      <c r="M65" s="113"/>
      <c r="N65" s="113"/>
    </row>
    <row r="66" spans="1:14" ht="40.5" customHeight="1">
      <c r="A66" s="76">
        <f>COUNT($A$1:A65)+1</f>
        <v>8</v>
      </c>
      <c r="B66" s="77" t="s">
        <v>86</v>
      </c>
      <c r="C66" s="141"/>
      <c r="D66" s="148"/>
      <c r="E66" s="49"/>
      <c r="F66" s="50"/>
      <c r="G66" s="113"/>
      <c r="H66" s="113"/>
      <c r="I66" s="113"/>
      <c r="J66" s="113"/>
      <c r="K66" s="113"/>
      <c r="L66" s="113"/>
      <c r="M66" s="113"/>
      <c r="N66" s="113"/>
    </row>
    <row r="67" spans="1:14">
      <c r="A67" s="76"/>
      <c r="B67" s="80" t="s">
        <v>167</v>
      </c>
      <c r="C67" s="143"/>
      <c r="D67" s="144"/>
      <c r="E67" s="49"/>
      <c r="F67" s="50"/>
      <c r="G67" s="113"/>
      <c r="H67" s="113"/>
      <c r="I67" s="113"/>
      <c r="J67" s="113"/>
      <c r="K67" s="113"/>
      <c r="L67" s="113"/>
      <c r="M67" s="113"/>
      <c r="N67" s="113"/>
    </row>
    <row r="68" spans="1:14">
      <c r="A68" s="76"/>
      <c r="B68" s="103" t="s">
        <v>236</v>
      </c>
      <c r="C68" s="143" t="s">
        <v>136</v>
      </c>
      <c r="D68" s="144">
        <v>2</v>
      </c>
      <c r="E68" s="51"/>
      <c r="F68" s="6">
        <f>D68*E68</f>
        <v>0</v>
      </c>
      <c r="G68" s="132"/>
      <c r="H68" s="113"/>
      <c r="I68" s="113"/>
      <c r="J68" s="113"/>
      <c r="K68" s="113"/>
      <c r="L68" s="113"/>
      <c r="M68" s="113"/>
      <c r="N68" s="113"/>
    </row>
    <row r="69" spans="1:14">
      <c r="A69" s="111"/>
      <c r="B69" s="133"/>
      <c r="C69" s="141"/>
      <c r="D69" s="141"/>
      <c r="E69" s="49"/>
      <c r="F69" s="50"/>
      <c r="G69" s="113"/>
      <c r="H69" s="113"/>
      <c r="I69" s="113"/>
      <c r="J69" s="113"/>
      <c r="K69" s="113"/>
      <c r="L69" s="113"/>
      <c r="M69" s="113"/>
      <c r="N69" s="113"/>
    </row>
    <row r="70" spans="1:14" ht="40.5" customHeight="1">
      <c r="A70" s="76">
        <f>COUNT($A$1:A69)+1</f>
        <v>9</v>
      </c>
      <c r="B70" s="77" t="s">
        <v>265</v>
      </c>
      <c r="C70" s="141"/>
      <c r="D70" s="148"/>
      <c r="E70" s="49"/>
      <c r="F70" s="50"/>
      <c r="G70" s="113"/>
      <c r="H70" s="113"/>
      <c r="I70" s="113"/>
      <c r="J70" s="113"/>
      <c r="K70" s="113"/>
      <c r="L70" s="113"/>
      <c r="M70" s="113"/>
      <c r="N70" s="113"/>
    </row>
    <row r="71" spans="1:14">
      <c r="A71" s="76"/>
      <c r="B71" s="80" t="s">
        <v>144</v>
      </c>
      <c r="C71" s="141"/>
      <c r="D71" s="148"/>
      <c r="E71" s="49"/>
      <c r="F71" s="50"/>
      <c r="G71" s="113"/>
      <c r="H71" s="113"/>
      <c r="I71" s="113"/>
      <c r="J71" s="113"/>
      <c r="K71" s="113"/>
      <c r="L71" s="113"/>
      <c r="M71" s="113"/>
      <c r="N71" s="113"/>
    </row>
    <row r="72" spans="1:14">
      <c r="A72" s="76"/>
      <c r="B72" s="82" t="s">
        <v>118</v>
      </c>
      <c r="C72" s="143" t="s">
        <v>135</v>
      </c>
      <c r="D72" s="144">
        <v>4</v>
      </c>
      <c r="E72" s="51"/>
      <c r="F72" s="6">
        <f>D72*E72</f>
        <v>0</v>
      </c>
      <c r="G72" s="132"/>
      <c r="H72" s="113"/>
      <c r="I72" s="113"/>
      <c r="J72" s="113"/>
      <c r="K72" s="113"/>
      <c r="L72" s="113"/>
      <c r="M72" s="113"/>
      <c r="N72" s="113"/>
    </row>
    <row r="73" spans="1:14">
      <c r="A73" s="76"/>
      <c r="B73" s="82"/>
      <c r="C73" s="143"/>
      <c r="D73" s="144"/>
      <c r="E73" s="51"/>
      <c r="F73" s="6"/>
      <c r="G73" s="113"/>
      <c r="H73" s="113"/>
      <c r="I73" s="113"/>
      <c r="J73" s="113"/>
      <c r="K73" s="113"/>
      <c r="L73" s="113"/>
      <c r="M73" s="113"/>
      <c r="N73" s="113"/>
    </row>
    <row r="74" spans="1:14" ht="40.5" customHeight="1">
      <c r="A74" s="76">
        <f>COUNT($A$1:A73)+1</f>
        <v>10</v>
      </c>
      <c r="B74" s="77" t="s">
        <v>246</v>
      </c>
      <c r="C74" s="143"/>
      <c r="D74" s="144"/>
      <c r="E74" s="51"/>
      <c r="F74" s="6"/>
      <c r="G74" s="113"/>
      <c r="H74" s="113"/>
      <c r="I74" s="113"/>
      <c r="J74" s="113"/>
      <c r="K74" s="113"/>
      <c r="L74" s="113"/>
      <c r="M74" s="113"/>
      <c r="N74" s="113"/>
    </row>
    <row r="75" spans="1:14">
      <c r="A75" s="76"/>
      <c r="B75" s="79" t="s">
        <v>247</v>
      </c>
      <c r="C75" s="143"/>
      <c r="D75" s="144"/>
      <c r="E75" s="51"/>
      <c r="F75" s="6"/>
      <c r="G75" s="113"/>
      <c r="H75" s="113"/>
      <c r="I75" s="113"/>
      <c r="J75" s="113"/>
      <c r="K75" s="113"/>
      <c r="L75" s="113"/>
      <c r="M75" s="113"/>
      <c r="N75" s="113"/>
    </row>
    <row r="76" spans="1:14">
      <c r="A76" s="76"/>
      <c r="B76" s="103" t="s">
        <v>44</v>
      </c>
      <c r="C76" s="163" t="s">
        <v>135</v>
      </c>
      <c r="D76" s="146">
        <v>5</v>
      </c>
      <c r="E76" s="63"/>
      <c r="F76" s="58">
        <f>D76*E76</f>
        <v>0</v>
      </c>
      <c r="G76" s="113"/>
      <c r="H76" s="113"/>
      <c r="I76" s="113"/>
      <c r="J76" s="113"/>
      <c r="K76" s="113"/>
      <c r="L76" s="113"/>
      <c r="M76" s="113"/>
      <c r="N76" s="113"/>
    </row>
    <row r="77" spans="1:14">
      <c r="A77" s="76"/>
      <c r="B77" s="82"/>
      <c r="C77" s="143"/>
      <c r="D77" s="144"/>
      <c r="E77" s="51"/>
      <c r="F77" s="6"/>
      <c r="G77" s="113"/>
      <c r="H77" s="113"/>
      <c r="I77" s="113"/>
      <c r="J77" s="113"/>
      <c r="K77" s="113"/>
      <c r="L77" s="113"/>
      <c r="M77" s="113"/>
      <c r="N77" s="113"/>
    </row>
    <row r="78" spans="1:14" ht="40.5" customHeight="1">
      <c r="A78" s="76">
        <f>COUNT($A$1:A76)+1</f>
        <v>11</v>
      </c>
      <c r="B78" s="77" t="s">
        <v>249</v>
      </c>
      <c r="C78" s="143"/>
      <c r="D78" s="144"/>
      <c r="E78" s="51"/>
      <c r="F78" s="6"/>
      <c r="G78" s="113"/>
      <c r="H78" s="113"/>
      <c r="I78" s="113"/>
      <c r="J78" s="113"/>
      <c r="K78" s="113"/>
      <c r="L78" s="113"/>
      <c r="M78" s="113"/>
      <c r="N78" s="113"/>
    </row>
    <row r="79" spans="1:14">
      <c r="A79" s="76"/>
      <c r="B79" s="79" t="s">
        <v>250</v>
      </c>
      <c r="C79" s="143"/>
      <c r="D79" s="144"/>
      <c r="E79" s="51"/>
      <c r="F79" s="6"/>
      <c r="G79" s="113"/>
      <c r="H79" s="113"/>
      <c r="I79" s="113"/>
      <c r="J79" s="113"/>
      <c r="K79" s="113"/>
      <c r="L79" s="113"/>
      <c r="M79" s="113"/>
      <c r="N79" s="113"/>
    </row>
    <row r="80" spans="1:14">
      <c r="A80" s="76"/>
      <c r="B80" s="103" t="s">
        <v>248</v>
      </c>
      <c r="C80" s="143" t="s">
        <v>135</v>
      </c>
      <c r="D80" s="144">
        <v>5</v>
      </c>
      <c r="E80" s="51"/>
      <c r="F80" s="6">
        <f>D80*E80</f>
        <v>0</v>
      </c>
      <c r="G80" s="113"/>
      <c r="H80" s="113"/>
      <c r="I80" s="113"/>
      <c r="J80" s="113"/>
      <c r="K80" s="113"/>
      <c r="L80" s="113"/>
      <c r="M80" s="113"/>
      <c r="N80" s="113"/>
    </row>
    <row r="81" spans="1:14">
      <c r="A81" s="76"/>
      <c r="B81" s="82" t="s">
        <v>52</v>
      </c>
      <c r="C81" s="143" t="s">
        <v>135</v>
      </c>
      <c r="D81" s="144">
        <v>21</v>
      </c>
      <c r="E81" s="51"/>
      <c r="F81" s="6">
        <f>D81*E81</f>
        <v>0</v>
      </c>
      <c r="G81" s="113"/>
      <c r="H81" s="113"/>
      <c r="I81" s="113"/>
      <c r="J81" s="113"/>
      <c r="K81" s="113"/>
      <c r="L81" s="113"/>
      <c r="M81" s="113"/>
      <c r="N81" s="113"/>
    </row>
    <row r="82" spans="1:14">
      <c r="A82" s="76"/>
      <c r="B82" s="82"/>
      <c r="C82" s="143"/>
      <c r="D82" s="144"/>
      <c r="E82" s="51"/>
      <c r="F82" s="6"/>
      <c r="G82" s="113"/>
      <c r="H82" s="113"/>
      <c r="I82" s="113"/>
      <c r="J82" s="113"/>
      <c r="K82" s="113"/>
      <c r="L82" s="113"/>
      <c r="M82" s="113"/>
      <c r="N82" s="113"/>
    </row>
    <row r="83" spans="1:14" ht="51">
      <c r="A83" s="76">
        <f>COUNT($A$1:A82)+1</f>
        <v>12</v>
      </c>
      <c r="B83" s="77" t="s">
        <v>16</v>
      </c>
      <c r="C83" s="141"/>
      <c r="D83" s="148"/>
      <c r="E83" s="51"/>
      <c r="F83" s="6"/>
      <c r="G83" s="113"/>
      <c r="H83" s="113"/>
      <c r="I83" s="113"/>
      <c r="J83" s="113"/>
      <c r="K83" s="113"/>
      <c r="L83" s="113"/>
      <c r="M83" s="113"/>
      <c r="N83" s="113"/>
    </row>
    <row r="84" spans="1:14">
      <c r="A84" s="76"/>
      <c r="B84" s="82" t="s">
        <v>43</v>
      </c>
      <c r="C84" s="143" t="s">
        <v>135</v>
      </c>
      <c r="D84" s="144">
        <v>1</v>
      </c>
      <c r="E84" s="51"/>
      <c r="F84" s="6">
        <f t="shared" ref="F84:F85" si="7">D84*E84</f>
        <v>0</v>
      </c>
      <c r="G84" s="132"/>
      <c r="H84" s="113"/>
      <c r="I84" s="113"/>
      <c r="J84" s="113"/>
      <c r="K84" s="113"/>
      <c r="L84" s="113"/>
      <c r="M84" s="113"/>
      <c r="N84" s="113"/>
    </row>
    <row r="85" spans="1:14">
      <c r="A85" s="76"/>
      <c r="B85" s="82" t="s">
        <v>80</v>
      </c>
      <c r="C85" s="143" t="s">
        <v>135</v>
      </c>
      <c r="D85" s="144">
        <v>1</v>
      </c>
      <c r="E85" s="51"/>
      <c r="F85" s="6">
        <f t="shared" si="7"/>
        <v>0</v>
      </c>
      <c r="G85" s="128"/>
      <c r="H85" s="113"/>
      <c r="I85" s="113"/>
      <c r="J85" s="113"/>
      <c r="K85" s="113"/>
      <c r="L85" s="113"/>
      <c r="M85" s="113"/>
      <c r="N85" s="113"/>
    </row>
    <row r="86" spans="1:14">
      <c r="A86" s="76"/>
      <c r="B86" s="82"/>
      <c r="C86" s="143"/>
      <c r="D86" s="144"/>
      <c r="E86" s="51"/>
      <c r="F86" s="6"/>
      <c r="G86" s="113"/>
      <c r="H86" s="113"/>
      <c r="I86" s="113"/>
      <c r="J86" s="113"/>
      <c r="K86" s="113"/>
      <c r="L86" s="113"/>
      <c r="M86" s="113"/>
      <c r="N86" s="113"/>
    </row>
    <row r="87" spans="1:14" ht="66.75" customHeight="1">
      <c r="A87" s="76">
        <f>COUNT($A$1:A86)+1</f>
        <v>13</v>
      </c>
      <c r="B87" s="77" t="s">
        <v>266</v>
      </c>
      <c r="C87" s="141"/>
      <c r="D87" s="141"/>
      <c r="E87" s="51"/>
      <c r="F87" s="6"/>
      <c r="G87" s="113"/>
      <c r="H87" s="113"/>
      <c r="I87" s="113"/>
      <c r="J87" s="113"/>
      <c r="K87" s="113"/>
      <c r="L87" s="113"/>
      <c r="M87" s="113"/>
      <c r="N87" s="113"/>
    </row>
    <row r="88" spans="1:14" ht="25.5">
      <c r="A88" s="76"/>
      <c r="B88" s="79" t="s">
        <v>243</v>
      </c>
      <c r="C88" s="143" t="s">
        <v>84</v>
      </c>
      <c r="D88" s="144">
        <v>114</v>
      </c>
      <c r="E88" s="51"/>
      <c r="F88" s="6">
        <f>D88*E88</f>
        <v>0</v>
      </c>
      <c r="G88" s="132"/>
      <c r="H88" s="113"/>
      <c r="I88" s="113"/>
      <c r="J88" s="113"/>
      <c r="K88" s="113"/>
      <c r="L88" s="113"/>
      <c r="M88" s="113"/>
      <c r="N88" s="113"/>
    </row>
    <row r="89" spans="1:14">
      <c r="A89" s="111"/>
      <c r="B89" s="133"/>
      <c r="C89" s="143"/>
      <c r="D89" s="144"/>
      <c r="E89" s="51"/>
      <c r="F89" s="6"/>
      <c r="G89" s="113"/>
      <c r="H89" s="113"/>
      <c r="I89" s="113"/>
      <c r="J89" s="113"/>
      <c r="K89" s="113"/>
      <c r="L89" s="113"/>
      <c r="M89" s="113"/>
      <c r="N89" s="113"/>
    </row>
    <row r="90" spans="1:14" ht="72.75" customHeight="1">
      <c r="A90" s="76">
        <f>COUNT($A$1:A88)+1</f>
        <v>14</v>
      </c>
      <c r="B90" s="77" t="s">
        <v>267</v>
      </c>
      <c r="C90" s="143" t="s">
        <v>136</v>
      </c>
      <c r="D90" s="144">
        <v>1</v>
      </c>
      <c r="E90" s="51"/>
      <c r="F90" s="6">
        <f>D90*E90</f>
        <v>0</v>
      </c>
      <c r="G90" s="113"/>
      <c r="H90" s="113"/>
      <c r="I90" s="113"/>
      <c r="J90" s="113"/>
      <c r="K90" s="113"/>
      <c r="L90" s="113"/>
      <c r="M90" s="113"/>
      <c r="N90" s="113"/>
    </row>
    <row r="91" spans="1:14">
      <c r="A91" s="111"/>
      <c r="B91" s="133"/>
      <c r="C91" s="143"/>
      <c r="D91" s="144"/>
      <c r="E91" s="51"/>
      <c r="F91" s="6"/>
      <c r="G91" s="113"/>
      <c r="H91" s="113"/>
      <c r="I91" s="113"/>
      <c r="J91" s="113"/>
      <c r="K91" s="113"/>
      <c r="L91" s="113"/>
      <c r="M91" s="113"/>
      <c r="N91" s="113"/>
    </row>
    <row r="92" spans="1:14" ht="27" customHeight="1">
      <c r="A92" s="76">
        <f>COUNT($A$1:A91)+1</f>
        <v>15</v>
      </c>
      <c r="B92" s="77" t="s">
        <v>46</v>
      </c>
      <c r="C92" s="149" t="s">
        <v>29</v>
      </c>
      <c r="D92" s="149">
        <v>5</v>
      </c>
      <c r="E92" s="49"/>
      <c r="F92" s="53">
        <f>SUM(F4:F91)*D92/100</f>
        <v>0</v>
      </c>
      <c r="G92" s="113"/>
      <c r="H92" s="113"/>
      <c r="I92" s="113"/>
      <c r="J92" s="113"/>
      <c r="K92" s="113"/>
      <c r="L92" s="113"/>
      <c r="M92" s="113"/>
      <c r="N92" s="113"/>
    </row>
    <row r="93" spans="1:14">
      <c r="A93" s="76"/>
      <c r="B93" s="133"/>
      <c r="C93" s="141"/>
      <c r="D93" s="148"/>
      <c r="E93" s="49"/>
      <c r="F93" s="50"/>
      <c r="G93" s="113"/>
      <c r="H93" s="113"/>
      <c r="I93" s="113"/>
      <c r="J93" s="113"/>
      <c r="K93" s="113"/>
      <c r="L93" s="113"/>
      <c r="M93" s="113"/>
      <c r="N93" s="113"/>
    </row>
    <row r="94" spans="1:14" ht="45.75" customHeight="1">
      <c r="A94" s="76">
        <f>COUNT($A$1:A93)+1</f>
        <v>16</v>
      </c>
      <c r="B94" s="77" t="s">
        <v>56</v>
      </c>
      <c r="C94" s="149" t="s">
        <v>29</v>
      </c>
      <c r="D94" s="149">
        <v>5</v>
      </c>
      <c r="E94" s="49"/>
      <c r="F94" s="54">
        <f>SUM(F4:F91)*D94/100</f>
        <v>0</v>
      </c>
      <c r="G94" s="113"/>
      <c r="H94" s="113"/>
      <c r="I94" s="113"/>
      <c r="J94" s="113"/>
      <c r="K94" s="113"/>
      <c r="L94" s="113"/>
      <c r="M94" s="113"/>
      <c r="N94" s="113"/>
    </row>
    <row r="95" spans="1:14">
      <c r="A95" s="76" t="s">
        <v>7</v>
      </c>
      <c r="B95" s="133"/>
      <c r="C95" s="141"/>
      <c r="D95" s="141"/>
      <c r="E95" s="49"/>
      <c r="F95" s="50"/>
      <c r="G95" s="113"/>
      <c r="H95" s="113"/>
      <c r="I95" s="113"/>
      <c r="J95" s="113"/>
      <c r="K95" s="113"/>
      <c r="L95" s="113"/>
      <c r="M95" s="113"/>
      <c r="N95" s="113"/>
    </row>
    <row r="96" spans="1:14" ht="40.5" customHeight="1">
      <c r="A96" s="76">
        <f>COUNT($A$1:A95)+1</f>
        <v>17</v>
      </c>
      <c r="B96" s="77" t="s">
        <v>26</v>
      </c>
      <c r="C96" s="149" t="s">
        <v>29</v>
      </c>
      <c r="D96" s="149">
        <v>3</v>
      </c>
      <c r="E96" s="49"/>
      <c r="F96" s="54">
        <f>SUM(F4:F92)*D96/100</f>
        <v>0</v>
      </c>
      <c r="G96" s="113"/>
      <c r="H96" s="113"/>
      <c r="I96" s="113"/>
      <c r="J96" s="113"/>
      <c r="K96" s="113"/>
      <c r="L96" s="113"/>
      <c r="M96" s="113"/>
      <c r="N96" s="113"/>
    </row>
    <row r="97" spans="1:14">
      <c r="A97" s="134"/>
      <c r="B97" s="134"/>
      <c r="C97" s="150"/>
      <c r="D97" s="150"/>
      <c r="E97" s="55"/>
      <c r="F97" s="55"/>
      <c r="G97" s="113"/>
      <c r="H97" s="113"/>
      <c r="I97" s="113"/>
      <c r="J97" s="113"/>
      <c r="K97" s="113"/>
      <c r="L97" s="113"/>
      <c r="M97" s="113"/>
      <c r="N97" s="113"/>
    </row>
    <row r="98" spans="1:14" ht="15" thickBot="1">
      <c r="A98" s="94"/>
      <c r="B98" s="95" t="str">
        <f>$B$1&amp;" skupaj:"</f>
        <v>Prezračevanje skupaj:</v>
      </c>
      <c r="C98" s="151"/>
      <c r="D98" s="152"/>
      <c r="E98" s="96" t="s">
        <v>66</v>
      </c>
      <c r="F98" s="44">
        <f>SUM(F4:F97)</f>
        <v>0</v>
      </c>
      <c r="G98" s="113"/>
      <c r="H98" s="113"/>
      <c r="I98" s="113"/>
      <c r="J98" s="113"/>
      <c r="K98" s="113"/>
      <c r="L98" s="113"/>
      <c r="M98" s="113"/>
      <c r="N98" s="113"/>
    </row>
    <row r="99" spans="1:14" ht="15" thickTop="1">
      <c r="A99" s="125"/>
      <c r="B99" s="125"/>
      <c r="C99" s="141"/>
      <c r="D99" s="141"/>
      <c r="E99" s="50"/>
      <c r="F99" s="50"/>
      <c r="G99" s="113"/>
      <c r="H99" s="113"/>
      <c r="I99" s="113"/>
      <c r="J99" s="113"/>
      <c r="K99" s="113"/>
      <c r="L99" s="113"/>
      <c r="M99" s="113"/>
      <c r="N99" s="113"/>
    </row>
    <row r="100" spans="1:14">
      <c r="A100" s="125"/>
      <c r="B100" s="125"/>
      <c r="C100" s="141"/>
      <c r="D100" s="141"/>
      <c r="E100" s="50"/>
      <c r="F100" s="50"/>
      <c r="G100" s="113"/>
      <c r="H100" s="113"/>
      <c r="I100" s="113"/>
      <c r="J100" s="113"/>
      <c r="K100" s="113"/>
      <c r="L100" s="113"/>
      <c r="M100" s="113"/>
      <c r="N100" s="113"/>
    </row>
    <row r="101" spans="1:14">
      <c r="A101" s="125"/>
      <c r="B101" s="125"/>
      <c r="C101" s="141"/>
      <c r="D101" s="141"/>
      <c r="E101" s="50"/>
      <c r="F101" s="50"/>
      <c r="G101" s="113"/>
      <c r="H101" s="113"/>
      <c r="I101" s="113"/>
      <c r="J101" s="113"/>
      <c r="K101" s="113"/>
      <c r="L101" s="113"/>
      <c r="M101" s="113"/>
      <c r="N101" s="113"/>
    </row>
    <row r="102" spans="1:14">
      <c r="A102" s="125"/>
      <c r="B102" s="125"/>
      <c r="C102" s="141"/>
      <c r="D102" s="141"/>
      <c r="E102" s="50"/>
      <c r="F102" s="50"/>
      <c r="G102" s="113"/>
      <c r="H102" s="113"/>
      <c r="I102" s="113"/>
      <c r="J102" s="113"/>
      <c r="K102" s="113"/>
      <c r="L102" s="113"/>
      <c r="M102" s="113"/>
      <c r="N102" s="113"/>
    </row>
    <row r="103" spans="1:14">
      <c r="A103" s="125"/>
      <c r="B103" s="125"/>
      <c r="C103" s="141"/>
      <c r="D103" s="141"/>
      <c r="E103" s="50"/>
      <c r="F103" s="50"/>
      <c r="G103" s="113"/>
      <c r="H103" s="113"/>
      <c r="I103" s="113"/>
      <c r="J103" s="113"/>
      <c r="K103" s="113"/>
      <c r="L103" s="113"/>
      <c r="M103" s="113"/>
      <c r="N103" s="113"/>
    </row>
  </sheetData>
  <sheetProtection password="C048" sheet="1" objects="1" scenarios="1" selectLockedCells="1"/>
  <phoneticPr fontId="16" type="noConversion"/>
  <pageMargins left="0.78740157480314965" right="0.59055118110236227" top="0.86614173228346458" bottom="0.86614173228346458" header="0.31496062992125984" footer="0.51181102362204722"/>
  <pageSetup paperSize="9" orientation="portrait" horizontalDpi="300" verticalDpi="300" r:id="rId1"/>
  <headerFooter alignWithMargins="0">
    <oddFooter>&amp;L&amp;"Arial Narrow,Navadno"&amp;11D 126090&amp;10 - PZI&amp;C&amp;"Arial Narrow,Navadno"Projektantski popis&amp;R&amp;"Arial Narrow,Navadno"&amp;P/&amp;N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77"/>
  <sheetViews>
    <sheetView showZeros="0" tabSelected="1" view="pageBreakPreview" zoomScale="89" zoomScaleNormal="100" zoomScaleSheetLayoutView="89" workbookViewId="0">
      <selection activeCell="E12" sqref="E12"/>
    </sheetView>
  </sheetViews>
  <sheetFormatPr defaultRowHeight="14.25"/>
  <cols>
    <col min="1" max="1" width="5.140625" style="124" customWidth="1"/>
    <col min="2" max="2" width="45" style="124" customWidth="1"/>
    <col min="3" max="3" width="4.7109375" style="157" customWidth="1"/>
    <col min="4" max="4" width="7.85546875" style="157" customWidth="1"/>
    <col min="5" max="5" width="11.5703125" style="161" customWidth="1"/>
    <col min="6" max="6" width="15" style="161" customWidth="1"/>
    <col min="7" max="16384" width="9.140625" style="124"/>
  </cols>
  <sheetData>
    <row r="1" spans="1:12">
      <c r="A1" s="67" t="s">
        <v>124</v>
      </c>
      <c r="B1" s="123" t="s">
        <v>85</v>
      </c>
      <c r="C1" s="139"/>
      <c r="D1" s="140"/>
      <c r="E1" s="158"/>
      <c r="F1" s="158"/>
      <c r="G1" s="125"/>
      <c r="H1" s="125"/>
      <c r="I1" s="125"/>
      <c r="J1" s="125"/>
      <c r="K1" s="125"/>
      <c r="L1" s="125"/>
    </row>
    <row r="2" spans="1:12">
      <c r="A2" s="125"/>
      <c r="B2" s="125"/>
      <c r="C2" s="141"/>
      <c r="D2" s="141"/>
      <c r="E2" s="158"/>
      <c r="F2" s="158"/>
      <c r="G2" s="125"/>
      <c r="H2" s="125"/>
      <c r="I2" s="125"/>
      <c r="J2" s="125"/>
      <c r="K2" s="125"/>
      <c r="L2" s="125"/>
    </row>
    <row r="3" spans="1:12" ht="25.5">
      <c r="A3" s="72" t="s">
        <v>81</v>
      </c>
      <c r="B3" s="73" t="s">
        <v>10</v>
      </c>
      <c r="C3" s="73" t="s">
        <v>8</v>
      </c>
      <c r="D3" s="74" t="s">
        <v>11</v>
      </c>
      <c r="E3" s="159" t="s">
        <v>131</v>
      </c>
      <c r="F3" s="159" t="s">
        <v>65</v>
      </c>
      <c r="G3" s="125"/>
      <c r="H3" s="125"/>
      <c r="I3" s="125"/>
      <c r="J3" s="125"/>
      <c r="K3" s="125"/>
      <c r="L3" s="125"/>
    </row>
    <row r="4" spans="1:12">
      <c r="A4" s="126"/>
      <c r="B4" s="127"/>
      <c r="C4" s="127"/>
      <c r="D4" s="142"/>
      <c r="E4" s="158"/>
      <c r="F4" s="158"/>
      <c r="G4" s="125"/>
      <c r="H4" s="125"/>
      <c r="I4" s="125"/>
      <c r="J4" s="125"/>
      <c r="K4" s="125"/>
      <c r="L4" s="125"/>
    </row>
    <row r="5" spans="1:12" ht="81" customHeight="1">
      <c r="A5" s="76">
        <f>COUNT($A$4:A4)+1</f>
        <v>1</v>
      </c>
      <c r="B5" s="77" t="s">
        <v>119</v>
      </c>
      <c r="C5" s="143"/>
      <c r="D5" s="144"/>
      <c r="E5" s="158"/>
      <c r="F5" s="158"/>
      <c r="G5" s="125"/>
      <c r="H5" s="125"/>
      <c r="I5" s="125"/>
      <c r="J5" s="125"/>
      <c r="K5" s="125"/>
      <c r="L5" s="125"/>
    </row>
    <row r="6" spans="1:12">
      <c r="A6" s="76"/>
      <c r="B6" s="79" t="s">
        <v>54</v>
      </c>
      <c r="C6" s="143"/>
      <c r="D6" s="144"/>
      <c r="E6" s="160"/>
      <c r="F6" s="158"/>
      <c r="G6" s="125"/>
      <c r="H6" s="125"/>
      <c r="I6" s="125"/>
      <c r="J6" s="125"/>
      <c r="K6" s="125"/>
      <c r="L6" s="125"/>
    </row>
    <row r="7" spans="1:12">
      <c r="A7" s="107"/>
      <c r="B7" s="100" t="s">
        <v>53</v>
      </c>
      <c r="C7" s="143" t="s">
        <v>9</v>
      </c>
      <c r="D7" s="144">
        <v>3</v>
      </c>
      <c r="E7" s="19"/>
      <c r="F7" s="6">
        <f t="shared" ref="F7:F8" si="0">D7*E7</f>
        <v>0</v>
      </c>
      <c r="G7" s="125"/>
      <c r="H7" s="125"/>
      <c r="I7" s="125"/>
      <c r="J7" s="125"/>
      <c r="K7" s="125"/>
      <c r="L7" s="125"/>
    </row>
    <row r="8" spans="1:12">
      <c r="A8" s="107"/>
      <c r="B8" s="122" t="s">
        <v>273</v>
      </c>
      <c r="C8" s="143" t="s">
        <v>9</v>
      </c>
      <c r="D8" s="144">
        <v>6</v>
      </c>
      <c r="E8" s="19"/>
      <c r="F8" s="6">
        <f t="shared" si="0"/>
        <v>0</v>
      </c>
      <c r="G8" s="125"/>
      <c r="H8" s="125"/>
      <c r="I8" s="125"/>
      <c r="J8" s="125"/>
      <c r="K8" s="125"/>
      <c r="L8" s="125"/>
    </row>
    <row r="9" spans="1:12">
      <c r="A9" s="76"/>
      <c r="B9" s="82"/>
      <c r="C9" s="143"/>
      <c r="D9" s="144"/>
      <c r="E9" s="160"/>
      <c r="F9" s="158"/>
      <c r="G9" s="125"/>
      <c r="H9" s="125"/>
      <c r="I9" s="125"/>
      <c r="J9" s="125"/>
      <c r="K9" s="125"/>
      <c r="L9" s="125"/>
    </row>
    <row r="10" spans="1:12" ht="54" customHeight="1">
      <c r="A10" s="76">
        <f>COUNT($A$4:A9)+1</f>
        <v>2</v>
      </c>
      <c r="B10" s="77" t="s">
        <v>237</v>
      </c>
      <c r="C10" s="143"/>
      <c r="D10" s="144"/>
      <c r="E10" s="160"/>
      <c r="F10" s="158"/>
      <c r="G10" s="125"/>
      <c r="H10" s="125"/>
      <c r="I10" s="125"/>
      <c r="J10" s="125"/>
      <c r="K10" s="125"/>
      <c r="L10" s="125"/>
    </row>
    <row r="11" spans="1:12">
      <c r="A11" s="110"/>
      <c r="B11" s="103" t="s">
        <v>137</v>
      </c>
      <c r="C11" s="145" t="s">
        <v>135</v>
      </c>
      <c r="D11" s="146">
        <v>1</v>
      </c>
      <c r="E11" s="65"/>
      <c r="F11" s="66">
        <f t="shared" ref="F11" si="1">D11*E11</f>
        <v>0</v>
      </c>
      <c r="G11" s="125"/>
      <c r="H11" s="125"/>
      <c r="I11" s="125"/>
      <c r="J11" s="125"/>
      <c r="K11" s="125"/>
      <c r="L11" s="125"/>
    </row>
    <row r="12" spans="1:12">
      <c r="A12" s="111"/>
      <c r="B12" s="133"/>
      <c r="C12" s="143"/>
      <c r="D12" s="144"/>
      <c r="E12" s="160"/>
      <c r="F12" s="158"/>
      <c r="G12" s="125"/>
      <c r="H12" s="125"/>
      <c r="I12" s="125"/>
      <c r="J12" s="125"/>
      <c r="K12" s="125"/>
      <c r="L12" s="125"/>
    </row>
    <row r="13" spans="1:12" ht="40.5" customHeight="1">
      <c r="A13" s="76">
        <f>COUNT($A$4:A12)+1</f>
        <v>3</v>
      </c>
      <c r="B13" s="77" t="s">
        <v>315</v>
      </c>
      <c r="C13" s="143" t="s">
        <v>135</v>
      </c>
      <c r="D13" s="144">
        <v>1</v>
      </c>
      <c r="E13" s="51"/>
      <c r="F13" s="6">
        <f>D13*E13</f>
        <v>0</v>
      </c>
      <c r="G13" s="125"/>
      <c r="H13" s="125"/>
      <c r="I13" s="125"/>
      <c r="J13" s="125"/>
      <c r="K13" s="125"/>
      <c r="L13" s="125"/>
    </row>
    <row r="14" spans="1:12">
      <c r="A14" s="76"/>
      <c r="B14" s="80"/>
      <c r="C14" s="143"/>
      <c r="D14" s="144"/>
      <c r="E14" s="160"/>
      <c r="F14" s="158"/>
      <c r="G14" s="125"/>
      <c r="H14" s="125"/>
      <c r="I14" s="125"/>
      <c r="J14" s="125"/>
      <c r="K14" s="125"/>
      <c r="L14" s="125"/>
    </row>
    <row r="15" spans="1:12" ht="27" customHeight="1">
      <c r="A15" s="76">
        <f>COUNT($A$4:A14)+1</f>
        <v>4</v>
      </c>
      <c r="B15" s="77" t="s">
        <v>106</v>
      </c>
      <c r="C15" s="147" t="s">
        <v>136</v>
      </c>
      <c r="D15" s="144">
        <v>1</v>
      </c>
      <c r="E15" s="51"/>
      <c r="F15" s="6">
        <f>D15*E15</f>
        <v>0</v>
      </c>
      <c r="G15" s="125"/>
      <c r="H15" s="125"/>
      <c r="I15" s="125"/>
      <c r="J15" s="125"/>
      <c r="K15" s="125"/>
      <c r="L15" s="125"/>
    </row>
    <row r="16" spans="1:12">
      <c r="A16" s="76"/>
      <c r="B16" s="77"/>
      <c r="C16" s="147"/>
      <c r="D16" s="144"/>
      <c r="E16" s="160"/>
      <c r="F16" s="158"/>
      <c r="G16" s="125"/>
      <c r="H16" s="125"/>
      <c r="I16" s="125"/>
      <c r="J16" s="125"/>
      <c r="K16" s="125"/>
      <c r="L16" s="125"/>
    </row>
    <row r="17" spans="1:12" ht="53.25" customHeight="1">
      <c r="A17" s="76">
        <f>COUNT($A$4:A16)+1</f>
        <v>5</v>
      </c>
      <c r="B17" s="77" t="s">
        <v>107</v>
      </c>
      <c r="C17" s="143" t="s">
        <v>136</v>
      </c>
      <c r="D17" s="144">
        <v>1</v>
      </c>
      <c r="E17" s="51"/>
      <c r="F17" s="6">
        <f>D17*E17</f>
        <v>0</v>
      </c>
      <c r="G17" s="125"/>
      <c r="H17" s="125"/>
      <c r="I17" s="125"/>
      <c r="J17" s="125"/>
      <c r="K17" s="125"/>
      <c r="L17" s="125"/>
    </row>
    <row r="18" spans="1:12">
      <c r="A18" s="76"/>
      <c r="B18" s="133"/>
      <c r="C18" s="141"/>
      <c r="D18" s="148"/>
      <c r="E18" s="160"/>
      <c r="F18" s="158"/>
      <c r="G18" s="125"/>
      <c r="H18" s="125"/>
      <c r="I18" s="125"/>
      <c r="J18" s="125"/>
      <c r="K18" s="125"/>
      <c r="L18" s="125"/>
    </row>
    <row r="19" spans="1:12" ht="40.5" customHeight="1">
      <c r="A19" s="76">
        <f>COUNT($A$4:A18)+1</f>
        <v>6</v>
      </c>
      <c r="B19" s="77" t="s">
        <v>108</v>
      </c>
      <c r="C19" s="143" t="s">
        <v>136</v>
      </c>
      <c r="D19" s="144">
        <v>1</v>
      </c>
      <c r="E19" s="51"/>
      <c r="F19" s="6">
        <f>D19*E19</f>
        <v>0</v>
      </c>
      <c r="G19" s="125"/>
      <c r="H19" s="125"/>
      <c r="I19" s="125"/>
      <c r="J19" s="125"/>
      <c r="K19" s="125"/>
      <c r="L19" s="125"/>
    </row>
    <row r="20" spans="1:12">
      <c r="A20" s="76"/>
      <c r="B20" s="133"/>
      <c r="C20" s="141"/>
      <c r="D20" s="148"/>
      <c r="E20" s="160"/>
      <c r="F20" s="158"/>
      <c r="G20" s="125"/>
      <c r="H20" s="125"/>
      <c r="I20" s="125"/>
      <c r="J20" s="125"/>
      <c r="K20" s="125"/>
      <c r="L20" s="125"/>
    </row>
    <row r="21" spans="1:12" ht="27" customHeight="1">
      <c r="A21" s="76">
        <f>COUNT($A$4:A20)+1</f>
        <v>7</v>
      </c>
      <c r="B21" s="77" t="s">
        <v>46</v>
      </c>
      <c r="C21" s="149" t="s">
        <v>29</v>
      </c>
      <c r="D21" s="149">
        <v>5</v>
      </c>
      <c r="E21" s="160"/>
      <c r="F21" s="53">
        <f>SUM(F5:F20)*D21/100</f>
        <v>0</v>
      </c>
      <c r="G21" s="125"/>
      <c r="H21" s="125"/>
      <c r="I21" s="125"/>
      <c r="J21" s="125"/>
      <c r="K21" s="125"/>
      <c r="L21" s="125"/>
    </row>
    <row r="22" spans="1:12">
      <c r="A22" s="76"/>
      <c r="B22" s="133"/>
      <c r="C22" s="141"/>
      <c r="D22" s="148"/>
      <c r="E22" s="160"/>
      <c r="F22" s="50"/>
      <c r="G22" s="125"/>
      <c r="H22" s="125"/>
      <c r="I22" s="125"/>
      <c r="J22" s="125"/>
      <c r="K22" s="125"/>
      <c r="L22" s="125"/>
    </row>
    <row r="23" spans="1:12" ht="40.5" customHeight="1">
      <c r="A23" s="76">
        <f>COUNT($A$4:A22)+1</f>
        <v>8</v>
      </c>
      <c r="B23" s="77" t="s">
        <v>13</v>
      </c>
      <c r="C23" s="149" t="s">
        <v>29</v>
      </c>
      <c r="D23" s="149">
        <v>5</v>
      </c>
      <c r="E23" s="160"/>
      <c r="F23" s="54">
        <f>SUM(F5:F20)*D23/100</f>
        <v>0</v>
      </c>
      <c r="G23" s="125"/>
      <c r="H23" s="125"/>
      <c r="I23" s="125"/>
      <c r="J23" s="125"/>
      <c r="K23" s="125"/>
      <c r="L23" s="125"/>
    </row>
    <row r="24" spans="1:12">
      <c r="A24" s="76"/>
      <c r="B24" s="133"/>
      <c r="C24" s="141"/>
      <c r="D24" s="141"/>
      <c r="E24" s="160"/>
      <c r="F24" s="50"/>
      <c r="G24" s="125"/>
      <c r="H24" s="125"/>
      <c r="I24" s="125"/>
      <c r="J24" s="125"/>
      <c r="K24" s="125"/>
      <c r="L24" s="125"/>
    </row>
    <row r="25" spans="1:12" ht="40.5" customHeight="1">
      <c r="A25" s="76">
        <f>COUNT($A$4:A24)+1</f>
        <v>9</v>
      </c>
      <c r="B25" s="77" t="s">
        <v>26</v>
      </c>
      <c r="C25" s="149" t="s">
        <v>29</v>
      </c>
      <c r="D25" s="149">
        <v>3</v>
      </c>
      <c r="E25" s="160"/>
      <c r="F25" s="54">
        <f>SUM(F5:F21)*D25/100</f>
        <v>0</v>
      </c>
      <c r="G25" s="125"/>
      <c r="H25" s="125"/>
      <c r="I25" s="125"/>
      <c r="J25" s="125"/>
      <c r="K25" s="125"/>
      <c r="L25" s="125"/>
    </row>
    <row r="26" spans="1:12">
      <c r="A26" s="134"/>
      <c r="B26" s="134"/>
      <c r="C26" s="150"/>
      <c r="D26" s="150"/>
      <c r="E26" s="55"/>
      <c r="F26" s="55"/>
      <c r="G26" s="125"/>
      <c r="H26" s="125"/>
      <c r="I26" s="125"/>
      <c r="J26" s="125"/>
      <c r="K26" s="125"/>
      <c r="L26" s="125"/>
    </row>
    <row r="27" spans="1:12" ht="15" thickBot="1">
      <c r="A27" s="94"/>
      <c r="B27" s="95" t="str">
        <f>$B$1&amp;" skupaj:"</f>
        <v>Plinska inštalacija skupaj:</v>
      </c>
      <c r="C27" s="151"/>
      <c r="D27" s="152"/>
      <c r="E27" s="96" t="s">
        <v>66</v>
      </c>
      <c r="F27" s="44">
        <f>SUM(F5:F26)</f>
        <v>0</v>
      </c>
      <c r="G27" s="125"/>
      <c r="H27" s="125"/>
      <c r="I27" s="125"/>
      <c r="J27" s="125"/>
      <c r="K27" s="125"/>
      <c r="L27" s="125"/>
    </row>
    <row r="28" spans="1:12" ht="15" thickTop="1">
      <c r="A28" s="125"/>
      <c r="B28" s="125"/>
      <c r="C28" s="141"/>
      <c r="D28" s="141"/>
      <c r="E28" s="158"/>
      <c r="F28" s="158"/>
      <c r="G28" s="125"/>
      <c r="H28" s="125"/>
      <c r="I28" s="125"/>
      <c r="J28" s="125"/>
      <c r="K28" s="125"/>
      <c r="L28" s="125"/>
    </row>
    <row r="29" spans="1:12">
      <c r="A29" s="135"/>
      <c r="B29" s="136"/>
      <c r="C29" s="153"/>
      <c r="D29" s="154"/>
      <c r="E29" s="158"/>
      <c r="F29" s="158"/>
      <c r="G29" s="125"/>
      <c r="H29" s="125"/>
      <c r="I29" s="125"/>
      <c r="J29" s="125"/>
      <c r="K29" s="125"/>
      <c r="L29" s="125"/>
    </row>
    <row r="30" spans="1:12">
      <c r="A30" s="135"/>
      <c r="B30" s="136"/>
      <c r="C30" s="153"/>
      <c r="D30" s="154"/>
      <c r="E30" s="158"/>
      <c r="F30" s="158"/>
      <c r="G30" s="125"/>
      <c r="H30" s="125"/>
      <c r="I30" s="125"/>
      <c r="J30" s="125"/>
      <c r="K30" s="125"/>
      <c r="L30" s="125"/>
    </row>
    <row r="31" spans="1:12">
      <c r="A31" s="135"/>
      <c r="B31" s="136"/>
      <c r="C31" s="153"/>
      <c r="D31" s="154"/>
      <c r="E31" s="158"/>
      <c r="F31" s="158"/>
      <c r="G31" s="125"/>
      <c r="H31" s="125"/>
      <c r="I31" s="125"/>
      <c r="J31" s="125"/>
      <c r="K31" s="125"/>
      <c r="L31" s="125"/>
    </row>
    <row r="32" spans="1:12">
      <c r="A32" s="135"/>
      <c r="B32" s="136"/>
      <c r="C32" s="153"/>
      <c r="D32" s="154"/>
      <c r="E32" s="158"/>
      <c r="F32" s="158"/>
      <c r="G32" s="125"/>
      <c r="H32" s="125"/>
      <c r="I32" s="125"/>
      <c r="J32" s="125"/>
      <c r="K32" s="125"/>
      <c r="L32" s="125"/>
    </row>
    <row r="33" spans="1:12">
      <c r="A33" s="125"/>
      <c r="B33" s="125"/>
      <c r="C33" s="141"/>
      <c r="D33" s="141"/>
      <c r="E33" s="158"/>
      <c r="F33" s="158"/>
      <c r="G33" s="125"/>
      <c r="H33" s="125"/>
      <c r="I33" s="125"/>
      <c r="J33" s="125"/>
      <c r="K33" s="125"/>
      <c r="L33" s="125"/>
    </row>
    <row r="34" spans="1:12">
      <c r="A34" s="125"/>
      <c r="B34" s="125"/>
      <c r="C34" s="141"/>
      <c r="D34" s="141"/>
      <c r="E34" s="158"/>
      <c r="F34" s="158"/>
      <c r="G34" s="125"/>
      <c r="H34" s="125"/>
      <c r="I34" s="125"/>
      <c r="J34" s="125"/>
      <c r="K34" s="125"/>
      <c r="L34" s="125"/>
    </row>
    <row r="35" spans="1:12">
      <c r="A35" s="137"/>
      <c r="B35" s="137"/>
      <c r="C35" s="155"/>
      <c r="D35" s="155"/>
      <c r="E35" s="158"/>
      <c r="F35" s="158"/>
      <c r="G35" s="125"/>
      <c r="H35" s="125"/>
      <c r="I35" s="125"/>
      <c r="J35" s="125"/>
      <c r="K35" s="125"/>
      <c r="L35" s="125"/>
    </row>
    <row r="36" spans="1:12">
      <c r="A36" s="137"/>
      <c r="B36" s="137"/>
      <c r="C36" s="155"/>
      <c r="D36" s="155"/>
      <c r="E36" s="158"/>
      <c r="F36" s="158"/>
      <c r="G36" s="125"/>
      <c r="H36" s="125"/>
      <c r="I36" s="125"/>
      <c r="J36" s="125"/>
      <c r="K36" s="125"/>
      <c r="L36" s="125"/>
    </row>
    <row r="37" spans="1:12">
      <c r="A37" s="116"/>
      <c r="B37" s="117"/>
      <c r="C37" s="156"/>
      <c r="D37" s="139"/>
      <c r="E37" s="98"/>
      <c r="F37" s="98"/>
    </row>
    <row r="38" spans="1:12">
      <c r="A38" s="116"/>
      <c r="B38" s="117"/>
      <c r="C38" s="156"/>
      <c r="D38" s="139"/>
      <c r="E38" s="98"/>
      <c r="F38" s="98"/>
    </row>
    <row r="39" spans="1:12">
      <c r="A39" s="116"/>
      <c r="B39" s="117"/>
      <c r="C39" s="156"/>
      <c r="D39" s="139"/>
      <c r="E39" s="98"/>
      <c r="F39" s="98"/>
    </row>
    <row r="40" spans="1:12">
      <c r="A40" s="116"/>
      <c r="B40" s="117"/>
      <c r="C40" s="156"/>
      <c r="D40" s="139"/>
      <c r="E40" s="98"/>
      <c r="F40" s="98"/>
    </row>
    <row r="41" spans="1:12">
      <c r="A41" s="116"/>
      <c r="B41" s="117"/>
      <c r="C41" s="156"/>
      <c r="D41" s="139"/>
      <c r="E41" s="98"/>
      <c r="F41" s="98"/>
    </row>
    <row r="42" spans="1:12">
      <c r="A42" s="116"/>
      <c r="B42" s="117"/>
      <c r="C42" s="156"/>
      <c r="D42" s="139"/>
      <c r="E42" s="98"/>
      <c r="F42" s="98"/>
    </row>
    <row r="43" spans="1:12">
      <c r="A43" s="116"/>
      <c r="B43" s="117"/>
      <c r="C43" s="156"/>
      <c r="D43" s="139"/>
      <c r="E43" s="98"/>
      <c r="F43" s="98"/>
    </row>
    <row r="44" spans="1:12">
      <c r="A44" s="116"/>
      <c r="B44" s="117"/>
      <c r="C44" s="156"/>
      <c r="D44" s="139"/>
      <c r="E44" s="98"/>
      <c r="F44" s="98"/>
    </row>
    <row r="45" spans="1:12">
      <c r="A45" s="116"/>
      <c r="B45" s="117"/>
      <c r="C45" s="156"/>
      <c r="D45" s="139"/>
      <c r="E45" s="98"/>
      <c r="F45" s="98"/>
    </row>
    <row r="46" spans="1:12">
      <c r="A46" s="116"/>
      <c r="B46" s="117"/>
      <c r="C46" s="156"/>
      <c r="D46" s="139"/>
      <c r="E46" s="98"/>
      <c r="F46" s="98"/>
    </row>
    <row r="47" spans="1:12">
      <c r="A47" s="116"/>
      <c r="B47" s="117"/>
      <c r="C47" s="156"/>
      <c r="D47" s="139"/>
      <c r="E47" s="98"/>
      <c r="F47" s="98"/>
    </row>
    <row r="48" spans="1:12">
      <c r="A48" s="116"/>
      <c r="B48" s="117"/>
      <c r="C48" s="156"/>
      <c r="D48" s="139"/>
      <c r="E48" s="98"/>
      <c r="F48" s="98"/>
    </row>
    <row r="49" spans="1:6">
      <c r="A49" s="116"/>
      <c r="B49" s="117"/>
      <c r="C49" s="156"/>
      <c r="D49" s="139"/>
      <c r="E49" s="98"/>
      <c r="F49" s="98"/>
    </row>
    <row r="50" spans="1:6">
      <c r="A50" s="116"/>
      <c r="B50" s="117"/>
      <c r="C50" s="156"/>
      <c r="D50" s="139"/>
      <c r="E50" s="98"/>
      <c r="F50" s="98"/>
    </row>
    <row r="51" spans="1:6">
      <c r="A51" s="116"/>
      <c r="B51" s="117"/>
      <c r="C51" s="156"/>
      <c r="D51" s="139"/>
      <c r="E51" s="98"/>
      <c r="F51" s="98"/>
    </row>
    <row r="52" spans="1:6">
      <c r="A52" s="116"/>
      <c r="B52" s="117"/>
      <c r="C52" s="156"/>
      <c r="D52" s="139"/>
      <c r="E52" s="98"/>
      <c r="F52" s="98"/>
    </row>
    <row r="53" spans="1:6">
      <c r="A53" s="116"/>
      <c r="B53" s="117"/>
      <c r="C53" s="156"/>
      <c r="D53" s="139"/>
      <c r="E53" s="98"/>
      <c r="F53" s="98"/>
    </row>
    <row r="54" spans="1:6">
      <c r="A54" s="116"/>
      <c r="B54" s="117"/>
      <c r="C54" s="156"/>
      <c r="D54" s="139"/>
      <c r="E54" s="98"/>
      <c r="F54" s="98"/>
    </row>
    <row r="55" spans="1:6">
      <c r="A55" s="116"/>
      <c r="B55" s="117"/>
      <c r="C55" s="156"/>
      <c r="D55" s="139"/>
      <c r="E55" s="98"/>
      <c r="F55" s="98"/>
    </row>
    <row r="56" spans="1:6">
      <c r="A56" s="116"/>
      <c r="B56" s="117"/>
      <c r="C56" s="156"/>
      <c r="D56" s="139"/>
      <c r="E56" s="98"/>
      <c r="F56" s="98"/>
    </row>
    <row r="57" spans="1:6">
      <c r="A57" s="116"/>
      <c r="B57" s="117"/>
      <c r="C57" s="156"/>
      <c r="D57" s="139"/>
      <c r="E57" s="98"/>
      <c r="F57" s="98"/>
    </row>
    <row r="58" spans="1:6">
      <c r="A58" s="116"/>
      <c r="B58" s="117"/>
      <c r="C58" s="156"/>
      <c r="D58" s="139"/>
      <c r="E58" s="98"/>
      <c r="F58" s="98"/>
    </row>
    <row r="59" spans="1:6">
      <c r="A59" s="116"/>
      <c r="B59" s="117"/>
      <c r="C59" s="156"/>
      <c r="D59" s="139"/>
      <c r="E59" s="98"/>
      <c r="F59" s="98"/>
    </row>
    <row r="60" spans="1:6">
      <c r="A60" s="116"/>
      <c r="B60" s="117"/>
      <c r="C60" s="156"/>
      <c r="D60" s="139"/>
      <c r="E60" s="98"/>
      <c r="F60" s="98"/>
    </row>
    <row r="61" spans="1:6">
      <c r="A61" s="116"/>
      <c r="B61" s="117"/>
      <c r="C61" s="156"/>
      <c r="D61" s="139"/>
      <c r="E61" s="98"/>
      <c r="F61" s="98"/>
    </row>
    <row r="62" spans="1:6">
      <c r="A62" s="116"/>
      <c r="B62" s="117"/>
      <c r="C62" s="156"/>
      <c r="D62" s="139"/>
      <c r="E62" s="98"/>
      <c r="F62" s="98"/>
    </row>
    <row r="63" spans="1:6">
      <c r="A63" s="116"/>
      <c r="B63" s="117"/>
      <c r="C63" s="156"/>
      <c r="D63" s="139"/>
      <c r="E63" s="98"/>
      <c r="F63" s="98"/>
    </row>
    <row r="64" spans="1:6">
      <c r="A64" s="116"/>
      <c r="B64" s="117"/>
      <c r="C64" s="156"/>
      <c r="D64" s="139"/>
      <c r="E64" s="98"/>
      <c r="F64" s="98"/>
    </row>
    <row r="65" spans="1:6">
      <c r="A65" s="116"/>
      <c r="B65" s="117"/>
      <c r="C65" s="156"/>
      <c r="D65" s="139"/>
      <c r="E65" s="98"/>
      <c r="F65" s="98"/>
    </row>
    <row r="66" spans="1:6">
      <c r="A66" s="116"/>
      <c r="B66" s="117"/>
      <c r="C66" s="156"/>
      <c r="D66" s="139"/>
      <c r="E66" s="98"/>
      <c r="F66" s="98"/>
    </row>
    <row r="67" spans="1:6">
      <c r="A67" s="116"/>
      <c r="B67" s="117"/>
      <c r="C67" s="156"/>
      <c r="D67" s="139"/>
      <c r="E67" s="98"/>
      <c r="F67" s="98"/>
    </row>
    <row r="68" spans="1:6">
      <c r="A68" s="116"/>
      <c r="B68" s="117"/>
      <c r="C68" s="156"/>
      <c r="D68" s="139"/>
      <c r="E68" s="98"/>
      <c r="F68" s="98"/>
    </row>
    <row r="69" spans="1:6">
      <c r="A69" s="116"/>
      <c r="B69" s="117"/>
      <c r="C69" s="156"/>
      <c r="D69" s="139"/>
      <c r="E69" s="98"/>
      <c r="F69" s="98"/>
    </row>
    <row r="70" spans="1:6">
      <c r="A70" s="116"/>
      <c r="B70" s="117"/>
      <c r="C70" s="156"/>
      <c r="D70" s="139"/>
      <c r="E70" s="98"/>
      <c r="F70" s="98"/>
    </row>
    <row r="71" spans="1:6">
      <c r="A71" s="116"/>
      <c r="B71" s="117"/>
      <c r="C71" s="156"/>
      <c r="D71" s="139"/>
      <c r="E71" s="98"/>
      <c r="F71" s="98"/>
    </row>
    <row r="72" spans="1:6">
      <c r="A72" s="116"/>
      <c r="B72" s="117"/>
      <c r="C72" s="156"/>
      <c r="D72" s="139"/>
      <c r="E72" s="98"/>
      <c r="F72" s="98"/>
    </row>
    <row r="73" spans="1:6">
      <c r="A73" s="116"/>
      <c r="B73" s="117"/>
      <c r="C73" s="156"/>
      <c r="D73" s="139"/>
      <c r="E73" s="98"/>
      <c r="F73" s="98"/>
    </row>
    <row r="74" spans="1:6">
      <c r="A74" s="116"/>
      <c r="B74" s="117"/>
      <c r="C74" s="156"/>
      <c r="D74" s="139"/>
      <c r="E74" s="98"/>
      <c r="F74" s="98"/>
    </row>
    <row r="75" spans="1:6">
      <c r="A75" s="116"/>
      <c r="B75" s="117"/>
      <c r="C75" s="156"/>
      <c r="D75" s="139"/>
      <c r="E75" s="98"/>
      <c r="F75" s="98"/>
    </row>
    <row r="76" spans="1:6">
      <c r="A76" s="116"/>
      <c r="B76" s="117"/>
      <c r="C76" s="156"/>
      <c r="D76" s="139"/>
      <c r="E76" s="98"/>
      <c r="F76" s="98"/>
    </row>
    <row r="77" spans="1:6">
      <c r="A77" s="116"/>
      <c r="B77" s="117"/>
      <c r="C77" s="156"/>
      <c r="D77" s="139"/>
      <c r="E77" s="98"/>
      <c r="F77" s="98"/>
    </row>
  </sheetData>
  <sheetProtection password="C048" sheet="1" objects="1" scenarios="1" selectLockedCells="1"/>
  <phoneticPr fontId="16" type="noConversion"/>
  <pageMargins left="0.78740157480314965" right="0.59055118110236227" top="0.86614173228346458" bottom="0.86614173228346458" header="0.31496062992125984" footer="0.51181102362204722"/>
  <pageSetup paperSize="9" orientation="portrait" horizontalDpi="300" verticalDpi="300" r:id="rId1"/>
  <headerFooter alignWithMargins="0">
    <oddFooter>&amp;L&amp;"Arial Narrow,Navadno"&amp;11D 126090&amp;10 - PZI&amp;C&amp;"Arial Narrow,Navadno"Projektantski popis&amp;R&amp;"Arial Narrow,Navadno"&amp;P/&amp;N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REKAP.</vt:lpstr>
      <vt:lpstr>VODOVOD</vt:lpstr>
      <vt:lpstr>OGREVANJE</vt:lpstr>
      <vt:lpstr>HLAJENJE</vt:lpstr>
      <vt:lpstr>PREZRACEVANJE</vt:lpstr>
      <vt:lpstr>PLIN</vt:lpstr>
      <vt:lpstr>HLAJENJE!Področje_tiskanja</vt:lpstr>
      <vt:lpstr>OGREVANJE!Področje_tiskanja</vt:lpstr>
      <vt:lpstr>PLIN!Področje_tiskanja</vt:lpstr>
      <vt:lpstr>PREZRACEVANJE!Področje_tiskanja</vt:lpstr>
      <vt:lpstr>REKAP.!Področje_tiskanja</vt:lpstr>
      <vt:lpstr>VODOVOD!Področje_tiskanja</vt:lpstr>
      <vt:lpstr>HLAJENJE!Tiskanje_naslovov</vt:lpstr>
      <vt:lpstr>OGREVANJE!Tiskanje_naslovov</vt:lpstr>
      <vt:lpstr>PLIN!Tiskanje_naslovov</vt:lpstr>
      <vt:lpstr>PREZRACEVANJE!Tiskanje_naslovov</vt:lpstr>
      <vt:lpstr>VODOVOD!Tiskanje_naslovov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aleksanderm</cp:lastModifiedBy>
  <cp:lastPrinted>2015-04-22T21:39:02Z</cp:lastPrinted>
  <dcterms:created xsi:type="dcterms:W3CDTF">2004-06-19T12:08:15Z</dcterms:created>
  <dcterms:modified xsi:type="dcterms:W3CDTF">2015-09-03T06:55:55Z</dcterms:modified>
</cp:coreProperties>
</file>